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portada 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arr9roz" sheetId="13" r:id="rId13"/>
    <sheet name="hab10cas" sheetId="14" r:id="rId14"/>
    <sheet name="len11jas" sheetId="15" r:id="rId15"/>
    <sheet name="gar12zos" sheetId="16" r:id="rId16"/>
    <sheet name="vez13eza" sheetId="17" r:id="rId17"/>
    <sheet name="yer14ros" sheetId="18" r:id="rId18"/>
    <sheet name="pat15ana" sheetId="19" r:id="rId19"/>
    <sheet name="pat16ana" sheetId="20" r:id="rId20"/>
    <sheet name="pat17ión" sheetId="21" r:id="rId21"/>
    <sheet name="gir18sol" sheetId="22" r:id="rId22"/>
    <sheet name="col19lza" sheetId="23" r:id="rId23"/>
    <sheet name="vez20aje" sheetId="24" r:id="rId24"/>
    <sheet name="lec21tal" sheetId="25" r:id="rId25"/>
    <sheet name="tom22-V)" sheetId="26" r:id="rId26"/>
    <sheet name="tom23rva" sheetId="27" r:id="rId27"/>
    <sheet name="fre24són" sheetId="28" r:id="rId28"/>
    <sheet name="alc25ofa" sheetId="29" r:id="rId29"/>
    <sheet name="ceb26osa" sheetId="30" r:id="rId30"/>
    <sheet name="ceb27ano" sheetId="31" r:id="rId31"/>
    <sheet name="esp28cas" sheetId="32" r:id="rId32"/>
    <sheet name="cha29ñón" sheetId="33" r:id="rId33"/>
    <sheet name="otr30tas" sheetId="34" r:id="rId34"/>
    <sheet name="bró31oli" sheetId="35" r:id="rId35"/>
    <sheet name="cal32cín" sheetId="36" r:id="rId36"/>
    <sheet name="zan33ria" sheetId="37" r:id="rId37"/>
    <sheet name="nar34lce" sheetId="38" r:id="rId38"/>
    <sheet name="lim35món" sheetId="39" r:id="rId39"/>
    <sheet name="pom36elo" sheetId="40" r:id="rId40"/>
    <sheet name="plá37ano" sheetId="41" r:id="rId41"/>
    <sheet name="fra38esa" sheetId="42" r:id="rId42"/>
    <sheet name="ace39ara" sheetId="43" r:id="rId43"/>
    <sheet name="ace40ite" sheetId="44" r:id="rId44"/>
  </sheets>
  <externalReferences>
    <externalReference r:id="rId47"/>
    <externalReference r:id="rId48"/>
    <externalReference r:id="rId49"/>
    <externalReference r:id="rId50"/>
    <externalReference r:id="rId51"/>
  </externalReferences>
  <definedNames>
    <definedName name="_xlnm.Print_Area" localSheetId="0">'portada '!$A$1:$K$70</definedName>
    <definedName name="_xlnm.Print_Area" localSheetId="2">'resumen nacional'!$A$1:$AB$94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 cebolla variedades'!#REF!</definedName>
    <definedName name="menú_cua_patata">'[4]patata total por tipos'!#REF!</definedName>
    <definedName name="menú_cua_tomate">'[4]tomate épocas de recolección'!#REF!</definedName>
    <definedName name="Menú_cuaderno" localSheetId="42">'ace39ara'!#REF!</definedName>
    <definedName name="Menú_cuaderno" localSheetId="43">'ace40ite'!#REF!</definedName>
    <definedName name="Menú_cuaderno" localSheetId="28">'alc25ofa'!#REF!</definedName>
    <definedName name="Menú_cuaderno" localSheetId="12">'arr9roz'!#REF!</definedName>
    <definedName name="Menú_cuaderno" localSheetId="9">'ave6ena'!#REF!</definedName>
    <definedName name="Menú_cuaderno" localSheetId="34">'bró31oli'!#REF!</definedName>
    <definedName name="Menú_cuaderno" localSheetId="35">'cal32cín'!#REF!</definedName>
    <definedName name="Menú_cuaderno" localSheetId="29">'ceb26osa'!#REF!</definedName>
    <definedName name="Menú_cuaderno" localSheetId="30">'ceb27ano'!#REF!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2">'cha29ñón'!#REF!</definedName>
    <definedName name="Menú_cuaderno" localSheetId="22">'col19lza'!#REF!</definedName>
    <definedName name="Menú_cuaderno" localSheetId="31">'esp28cas'!#REF!</definedName>
    <definedName name="Menú_cuaderno" localSheetId="41">'fra38esa'!#REF!</definedName>
    <definedName name="Menú_cuaderno" localSheetId="27">'fre24són'!#REF!</definedName>
    <definedName name="Menú_cuaderno" localSheetId="15">'gar12zos'!#REF!</definedName>
    <definedName name="Menú_cuaderno" localSheetId="21">'gir18sol'!#REF!</definedName>
    <definedName name="Menú_cuaderno" localSheetId="13">'hab10cas'!#REF!</definedName>
    <definedName name="Menú_cuaderno" localSheetId="24">'lec21tal'!#REF!</definedName>
    <definedName name="Menú_cuaderno" localSheetId="14">'len11jas'!#REF!</definedName>
    <definedName name="Menú_cuaderno" localSheetId="38">'lim35món'!#REF!</definedName>
    <definedName name="Menú_cuaderno" localSheetId="37">'nar34lce'!#REF!</definedName>
    <definedName name="Menú_cuaderno" localSheetId="33">'otr30tas'!#REF!</definedName>
    <definedName name="Menú_cuaderno" localSheetId="18">'pat15ana'!#REF!</definedName>
    <definedName name="Menú_cuaderno" localSheetId="19">'pat16ana'!#REF!</definedName>
    <definedName name="Menú_cuaderno" localSheetId="20">'pat17ión'!#REF!</definedName>
    <definedName name="Menú_cuaderno" localSheetId="40">'plá37ano'!#REF!</definedName>
    <definedName name="Menú_cuaderno" localSheetId="39">'pom36elo'!#REF!</definedName>
    <definedName name="Menú_cuaderno" localSheetId="0">'[5]tri0ndo'!#REF!</definedName>
    <definedName name="Menú_cuaderno" localSheetId="25">'tom22-V)'!#REF!</definedName>
    <definedName name="Menú_cuaderno" localSheetId="26">'tom23rva'!#REF!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16">'vez13eza'!#REF!</definedName>
    <definedName name="Menú_cuaderno" localSheetId="23">'vez20aje'!#REF!</definedName>
    <definedName name="Menú_cuaderno" localSheetId="17">'yer14ros'!#REF!</definedName>
    <definedName name="Menú_cuaderno" localSheetId="36">'zan33ria'!#REF!</definedName>
    <definedName name="Menú_cuaderno">'tri0ndo'!#REF!</definedName>
    <definedName name="Menú_índice" localSheetId="0">#REF!</definedName>
    <definedName name="Menú_índice">'índice'!#REF!</definedName>
    <definedName name="Menú_portada" localSheetId="0">'portada '!$A$77:$D$90</definedName>
    <definedName name="Menú_portada">#REF!</definedName>
    <definedName name="Menú_resumen" localSheetId="0">'[3]resumen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<sst xmlns="http://schemas.openxmlformats.org/spreadsheetml/2006/main" count="3223" uniqueCount="311">
  <si>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</si>
  <si>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</si>
  <si>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</si>
  <si>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</si>
  <si>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</si>
  <si>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</si>
  <si>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</si>
  <si>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</si>
  <si>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</si>
  <si>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</si>
  <si>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</si>
  <si>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</si>
  <si>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</si>
  <si>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</si>
  <si>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</si>
  <si>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</si>
  <si>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</si>
  <si>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</si>
  <si>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</si>
  <si>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</si>
  <si>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</si>
  <si>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</si>
  <si>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</si>
  <si>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</si>
  <si>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</si>
  <si>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</si>
  <si>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</si>
  <si>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</si>
  <si>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</si>
  <si>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</si>
  <si>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</si>
  <si>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</si>
  <si>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</si>
  <si>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</si>
  <si>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</si>
  <si>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</si>
  <si>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</si>
  <si>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</si>
  <si>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</si>
  <si>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</si>
  <si>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</si>
  <si>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</si>
  <si>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</si>
  <si>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</si>
  <si>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</si>
  <si>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</si>
  <si>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</si>
  <si>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</si>
  <si>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</si>
  <si>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</si>
  <si>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</si>
  <si>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</si>
  <si>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</si>
  <si>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</si>
  <si>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</si>
  <si>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</si>
  <si>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</si>
  <si>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</si>
  <si>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</si>
  <si>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</si>
  <si>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</si>
  <si>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</si>
  <si>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</si>
  <si>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</si>
  <si>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</si>
  <si>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</si>
  <si>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</si>
  <si>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</si>
  <si>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</si>
  <si>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2018 FEBRERO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</si>
  <si>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</si>
  <si>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</si>
  <si>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</si>
  <si>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</si>
  <si>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</si>
  <si>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</si>
  <si>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</si>
  <si>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</si>
  <si>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ARROZ</t>
  </si>
  <si>
    <t>HABAS SECAS</t>
  </si>
  <si>
    <t>LENTEJAS</t>
  </si>
  <si>
    <t>GARBANZOS</t>
  </si>
  <si>
    <t>VEZA</t>
  </si>
  <si>
    <t>YEROS</t>
  </si>
  <si>
    <t>PATATA EXTRATEMPRANA</t>
  </si>
  <si>
    <t>PATATA TEMPRANA</t>
  </si>
  <si>
    <t>PATATA MEDIA ESTACIÓN</t>
  </si>
  <si>
    <t>GIRASOL</t>
  </si>
  <si>
    <t>COLZA</t>
  </si>
  <si>
    <t>VEZA PARA FORRAJE</t>
  </si>
  <si>
    <t>LECHUGA TOTAL</t>
  </si>
  <si>
    <t>TOMATE (REC. 1-I/31-V)</t>
  </si>
  <si>
    <t>TOMATE CONSERVA</t>
  </si>
  <si>
    <t>FRESA Y FRESÓN</t>
  </si>
  <si>
    <t>ALCACHOFA</t>
  </si>
  <si>
    <t>CEBOLLA BABOSA</t>
  </si>
  <si>
    <t>CEBOLLA GRANO Y MEDIO GRANO</t>
  </si>
  <si>
    <t>ESPINACAS</t>
  </si>
  <si>
    <t>CHAMPIÑÓN</t>
  </si>
  <si>
    <t>OTRAS SETAS</t>
  </si>
  <si>
    <t>BRÓCOLI</t>
  </si>
  <si>
    <t>CALABACÍN</t>
  </si>
  <si>
    <t>ZANAHORIA</t>
  </si>
  <si>
    <t>NARANJA DULCE</t>
  </si>
  <si>
    <t>LIMÓN</t>
  </si>
  <si>
    <t>POMELO</t>
  </si>
  <si>
    <t>PLÁTANO</t>
  </si>
  <si>
    <t>FRAMBUESA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</si>
  <si>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</si>
  <si>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</si>
  <si>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</si>
  <si>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</si>
  <si>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</si>
  <si>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</si>
  <si>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</si>
  <si>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</si>
  <si>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</si>
  <si>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FEBRERO 2018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</si>
  <si>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</si>
  <si>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</si>
  <si>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</si>
  <si>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</si>
  <si>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</si>
  <si>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</si>
  <si>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</si>
  <si>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</si>
  <si>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</si>
  <si>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</si>
  <si>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</si>
  <si>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</si>
  <si>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</si>
  <si>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</si>
  <si>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</si>
  <si>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</si>
  <si>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</si>
  <si>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</si>
  <si>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</si>
  <si>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</si>
  <si>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</si>
  <si>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</si>
  <si>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</si>
  <si>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</si>
  <si>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</si>
  <si>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</si>
  <si>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</si>
  <si>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</si>
  <si>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</si>
  <si>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</si>
  <si>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</si>
  <si>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</si>
  <si>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</si>
  <si>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</si>
  <si>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</si>
  <si>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</si>
  <si>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</si>
  <si>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</si>
  <si>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</si>
  <si>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</si>
  <si>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</si>
  <si>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</si>
  <si>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</si>
  <si>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</si>
  <si>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</si>
  <si>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</si>
  <si>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</si>
  <si>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</si>
  <si>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</si>
  <si>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</si>
  <si>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</si>
  <si>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</si>
  <si>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</si>
  <si>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</si>
  <si>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</si>
  <si>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</si>
  <si>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</si>
  <si>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</si>
  <si>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</si>
  <si>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</si>
  <si>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</si>
  <si>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</si>
  <si>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</si>
  <si>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</si>
  <si>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</si>
  <si>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</si>
  <si>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</si>
  <si>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</si>
  <si>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</si>
  <si>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</si>
  <si>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</si>
  <si>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</si>
  <si>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</si>
  <si>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</si>
  <si>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</si>
  <si>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</si>
  <si>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</si>
  <si>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</si>
  <si>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</si>
  <si>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</si>
  <si>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</si>
  <si>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</si>
  <si>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</si>
  <si>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</si>
  <si>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</si>
  <si>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</si>
  <si>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</si>
  <si>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</si>
  <si>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</si>
  <si>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</si>
  <si>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</si>
  <si>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</si>
  <si>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</si>
  <si>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</si>
  <si>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</si>
  <si>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</si>
  <si>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</si>
  <si>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</si>
  <si>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</si>
  <si>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</si>
  <si>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</si>
  <si>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</si>
  <si>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</si>
  <si>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</si>
  <si>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arroz</t>
  </si>
  <si>
    <t xml:space="preserve"> habas secas</t>
  </si>
  <si>
    <t xml:space="preserve"> lentejas</t>
  </si>
  <si>
    <t xml:space="preserve"> garbanzos</t>
  </si>
  <si>
    <t xml:space="preserve"> veza</t>
  </si>
  <si>
    <t xml:space="preserve"> yeros</t>
  </si>
  <si>
    <t xml:space="preserve"> patata extratemprana</t>
  </si>
  <si>
    <t xml:space="preserve"> patata temprana</t>
  </si>
  <si>
    <t xml:space="preserve"> patata media estación</t>
  </si>
  <si>
    <t xml:space="preserve"> girasol</t>
  </si>
  <si>
    <t xml:space="preserve"> colza</t>
  </si>
  <si>
    <t xml:space="preserve"> veza para forraje</t>
  </si>
  <si>
    <t xml:space="preserve"> lechuga total</t>
  </si>
  <si>
    <t xml:space="preserve"> tomate (rec. 1-i/31-v)</t>
  </si>
  <si>
    <t xml:space="preserve"> tomate conserva</t>
  </si>
  <si>
    <t xml:space="preserve"> fresa y fresón</t>
  </si>
  <si>
    <t xml:space="preserve"> alcachofa</t>
  </si>
  <si>
    <t xml:space="preserve"> cebolla babosa</t>
  </si>
  <si>
    <t xml:space="preserve"> cebolla grano y medio grano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</si>
  <si>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</si>
  <si>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</si>
  <si>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</si>
  <si>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</si>
  <si>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calabacín</t>
  </si>
  <si>
    <t xml:space="preserve"> zanahoria</t>
  </si>
  <si>
    <t xml:space="preserve"> naranja dulce</t>
  </si>
  <si>
    <t xml:space="preserve"> limón</t>
  </si>
  <si>
    <t xml:space="preserve"> pomelo</t>
  </si>
  <si>
    <t xml:space="preserve"> plátano</t>
  </si>
  <si>
    <t xml:space="preserve"> frambuesa</t>
  </si>
  <si>
    <t xml:space="preserve"> aceituna de almazara</t>
  </si>
  <si>
    <t xml:space="preserve"> aceite</t>
  </si>
  <si>
    <t>SECRETARÍA GENERAL TÉCNICA</t>
  </si>
  <si>
    <t>AVANCES DE SUPERFICIES Y PRODUCCIONES AGRÍCOLAS</t>
  </si>
  <si>
    <t>ESTIMACIONES DE FEBRERO</t>
  </si>
  <si>
    <t>MINISTERIO DE AGRICULTURA Y PESCA, ALIMENTACIÓN Y MEDIO AMBIENTE</t>
  </si>
  <si>
    <t>SUBDIRECCIÓN GENERAL DE ESTADÍSTICA</t>
  </si>
  <si>
    <t>Área de Estadísticas Agroalimentarias Físicas</t>
  </si>
  <si>
    <t xml:space="preserve"> DISPONIBLE EN LA WEB DEL MAPAMA:</t>
  </si>
  <si>
    <t xml:space="preserve">     http://www.mapama.es/</t>
  </si>
  <si>
    <t>FECHA:  28/03/2018</t>
  </si>
  <si>
    <t>DEFINITIVO</t>
  </si>
  <si>
    <t>DEFINIT.</t>
  </si>
  <si>
    <t>cereales otoño invierno</t>
  </si>
  <si>
    <t>remolacha total</t>
  </si>
  <si>
    <t>mandarina total (11)</t>
  </si>
  <si>
    <t>manzana total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</si>
  <si>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</si>
  <si>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</si>
  <si>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</si>
  <si>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</si>
  <si>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</si>
  <si>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</si>
  <si>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</si>
  <si>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</si>
  <si>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</si>
  <si>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</si>
  <si>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</si>
  <si>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</si>
  <si>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</si>
  <si>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</si>
  <si>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</si>
  <si>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</si>
  <si>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</si>
  <si>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</si>
  <si>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</si>
  <si>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</si>
  <si>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</si>
  <si>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</si>
  <si>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</si>
  <si>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MES (1)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</si>
  <si>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</si>
  <si>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</si>
  <si>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</si>
  <si>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</si>
  <si>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</si>
  <si>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</si>
  <si>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</si>
  <si>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</si>
  <si>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</si>
  <si>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</si>
  <si>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</si>
  <si>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</si>
  <si>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</si>
  <si>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</si>
  <si>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</si>
  <si>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(15)Producción de uva, no de pasa</t>
  </si>
  <si>
    <t>(16)En 2016 y posteriores son datos de entrada de uva en bodega.En cosechas anteriores son la producción provincial de uva</t>
  </si>
  <si>
    <t>Nota: En Madrid sin actualizar información por falta de envío de datos por la comunidad autónoma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</si>
</sst>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.0000"/>
    <numFmt numFmtId="168" formatCode="#,##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02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Fill="1" applyAlignment="1">
      <alignment horizontal="right"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6" fillId="34" borderId="12" xfId="55" applyFont="1" applyFill="1" applyBorder="1" applyAlignment="1">
      <alignment horizontal="center"/>
      <protection/>
    </xf>
    <xf numFmtId="0" fontId="6" fillId="34" borderId="13" xfId="55" applyNumberFormat="1" applyFont="1" applyFill="1" applyBorder="1" applyAlignment="1" applyProtection="1">
      <alignment horizontal="center"/>
      <protection/>
    </xf>
    <xf numFmtId="0" fontId="7" fillId="0" borderId="0" xfId="55" applyFont="1" applyAlignment="1">
      <alignment horizontal="fill" vertical="justify"/>
      <protection/>
    </xf>
    <xf numFmtId="164" fontId="4" fillId="0" borderId="0" xfId="55" applyNumberFormat="1" applyFont="1" applyAlignment="1" applyProtection="1">
      <alignment vertical="justify"/>
      <protection/>
    </xf>
    <xf numFmtId="0" fontId="8" fillId="0" borderId="0" xfId="55">
      <alignment/>
      <protection/>
    </xf>
    <xf numFmtId="0" fontId="7" fillId="0" borderId="0" xfId="55" applyFont="1">
      <alignment/>
      <protection/>
    </xf>
    <xf numFmtId="165" fontId="4" fillId="0" borderId="0" xfId="55" applyNumberFormat="1" applyFont="1" applyFill="1" applyAlignment="1">
      <alignment horizontal="right" vertical="justify"/>
      <protection/>
    </xf>
    <xf numFmtId="165" fontId="4" fillId="0" borderId="0" xfId="55" applyNumberFormat="1" applyFont="1" applyAlignment="1">
      <alignment horizontal="right" vertical="justify"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Alignment="1" applyProtection="1">
      <alignment vertical="justify"/>
      <protection/>
    </xf>
    <xf numFmtId="4" fontId="6" fillId="34" borderId="22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Border="1" applyAlignment="1" applyProtection="1">
      <alignment vertical="justify"/>
      <protection/>
    </xf>
    <xf numFmtId="4" fontId="7" fillId="34" borderId="16" xfId="52" applyNumberFormat="1" applyFont="1" applyFill="1" applyBorder="1" applyAlignment="1" applyProtection="1">
      <alignment vertical="justify"/>
      <protection/>
    </xf>
    <xf numFmtId="4" fontId="6" fillId="34" borderId="0" xfId="52" applyNumberFormat="1" applyFont="1" applyFill="1" applyBorder="1" applyAlignment="1" applyProtection="1">
      <alignment vertical="justify"/>
      <protection/>
    </xf>
    <xf numFmtId="0" fontId="7" fillId="0" borderId="0" xfId="55" applyFont="1" applyBorder="1" applyAlignment="1">
      <alignment vertical="justify"/>
      <protection/>
    </xf>
    <xf numFmtId="0" fontId="47" fillId="0" borderId="0" xfId="0" applyFont="1" applyAlignment="1">
      <alignment/>
    </xf>
    <xf numFmtId="0" fontId="3" fillId="0" borderId="0" xfId="53" applyFont="1" applyBorder="1">
      <alignment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10" fillId="33" borderId="0" xfId="53" applyFont="1" applyFill="1" applyAlignment="1">
      <alignment horizontal="center"/>
      <protection/>
    </xf>
    <xf numFmtId="0" fontId="7" fillId="0" borderId="0" xfId="55" applyNumberFormat="1" applyFont="1" applyAlignment="1">
      <alignment vertical="justify" wrapText="1"/>
      <protection/>
    </xf>
    <xf numFmtId="0" fontId="7" fillId="0" borderId="0" xfId="55" applyFont="1" applyAlignment="1">
      <alignment vertical="justify" wrapText="1"/>
      <protection/>
    </xf>
    <xf numFmtId="0" fontId="7" fillId="0" borderId="0" xfId="55" applyNumberFormat="1" applyFont="1" applyBorder="1" applyAlignment="1">
      <alignment vertical="center" wrapText="1"/>
      <protection/>
    </xf>
    <xf numFmtId="0" fontId="7" fillId="0" borderId="0" xfId="55" applyNumberFormat="1" applyFont="1" applyAlignment="1">
      <alignment horizontal="left" vertical="top" wrapText="1" readingOrder="1"/>
      <protection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externalLink" Target="externalLinks/externalLink3.xml" /><Relationship Id="rId50" Type="http://schemas.openxmlformats.org/officeDocument/2006/relationships/externalLink" Target="externalLinks/externalLink4.xml" /><Relationship Id="rId51" Type="http://schemas.openxmlformats.org/officeDocument/2006/relationships/externalLink" Target="externalLinks/externalLink5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Noviembre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Diciembre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 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 cebolla variedades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 "/>
      <sheetName val="índice 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épocas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  <sheetName val="Hoja_del_program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6"/>
  <sheetViews>
    <sheetView tabSelected="1" view="pageBreakPreview" zoomScale="60" workbookViewId="0" topLeftCell="A1">
      <selection activeCell="H69" sqref="H69"/>
    </sheetView>
  </sheetViews>
  <sheetFormatPr defaultColWidth="11.421875" defaultRowHeight="15"/>
  <cols>
    <col min="1" max="1" width="11.57421875" style="128" customWidth="1"/>
    <col min="2" max="2" width="14.140625" style="128" customWidth="1"/>
    <col min="3" max="10" width="11.57421875" style="128" customWidth="1"/>
    <col min="11" max="11" width="1.57421875" style="128" customWidth="1"/>
    <col min="12" max="16384" width="11.57421875" style="128" customWidth="1"/>
  </cols>
  <sheetData>
    <row r="1" spans="1:11" ht="12.75">
      <c r="A1" s="127"/>
      <c r="B1" s="175" t="s">
        <v>257</v>
      </c>
      <c r="C1" s="175"/>
      <c r="D1" s="175"/>
      <c r="E1" s="127"/>
      <c r="F1" s="127"/>
      <c r="G1" s="127"/>
      <c r="H1" s="127"/>
      <c r="I1" s="127"/>
      <c r="J1" s="127"/>
      <c r="K1" s="127"/>
    </row>
    <row r="2" spans="1:11" ht="12.75">
      <c r="A2" s="127"/>
      <c r="B2" s="175"/>
      <c r="C2" s="175"/>
      <c r="D2" s="175"/>
      <c r="E2" s="127"/>
      <c r="F2" s="127"/>
      <c r="G2" s="176"/>
      <c r="H2" s="177"/>
      <c r="I2" s="177"/>
      <c r="J2" s="178"/>
      <c r="K2" s="129"/>
    </row>
    <row r="3" spans="1:11" ht="5.25" customHeight="1">
      <c r="A3" s="127"/>
      <c r="B3" s="175"/>
      <c r="C3" s="175"/>
      <c r="D3" s="175"/>
      <c r="E3" s="127"/>
      <c r="F3" s="127"/>
      <c r="G3" s="130"/>
      <c r="H3" s="131"/>
      <c r="I3" s="131"/>
      <c r="J3" s="132"/>
      <c r="K3" s="129"/>
    </row>
    <row r="4" spans="1:11" ht="12.75">
      <c r="A4" s="127"/>
      <c r="B4" s="175"/>
      <c r="C4" s="175"/>
      <c r="D4" s="175"/>
      <c r="E4" s="127"/>
      <c r="F4" s="127"/>
      <c r="G4" s="179" t="s">
        <v>254</v>
      </c>
      <c r="H4" s="180"/>
      <c r="I4" s="180"/>
      <c r="J4" s="181"/>
      <c r="K4" s="129"/>
    </row>
    <row r="5" spans="1:11" ht="12.75">
      <c r="A5" s="127"/>
      <c r="B5" s="127"/>
      <c r="C5" s="127"/>
      <c r="D5" s="127"/>
      <c r="E5" s="127"/>
      <c r="F5" s="127"/>
      <c r="G5" s="182"/>
      <c r="H5" s="183"/>
      <c r="I5" s="183"/>
      <c r="J5" s="184"/>
      <c r="K5" s="129"/>
    </row>
    <row r="6" spans="1:11" ht="12.75">
      <c r="A6" s="127"/>
      <c r="B6" s="127"/>
      <c r="C6" s="127"/>
      <c r="D6" s="127"/>
      <c r="E6" s="127"/>
      <c r="F6" s="127"/>
      <c r="G6" s="133"/>
      <c r="H6" s="133"/>
      <c r="I6" s="133"/>
      <c r="J6" s="133"/>
      <c r="K6" s="129"/>
    </row>
    <row r="7" spans="1:11" ht="5.25" customHeight="1">
      <c r="A7" s="127"/>
      <c r="B7" s="127"/>
      <c r="C7" s="127"/>
      <c r="D7" s="127"/>
      <c r="E7" s="127"/>
      <c r="F7" s="127"/>
      <c r="G7" s="134"/>
      <c r="H7" s="134"/>
      <c r="I7" s="134"/>
      <c r="J7" s="134"/>
      <c r="K7" s="129"/>
    </row>
    <row r="8" spans="1:11" ht="12.75">
      <c r="A8" s="127"/>
      <c r="B8" s="127"/>
      <c r="C8" s="127"/>
      <c r="D8" s="127"/>
      <c r="E8" s="127"/>
      <c r="F8" s="127"/>
      <c r="G8" s="185" t="s">
        <v>258</v>
      </c>
      <c r="H8" s="185"/>
      <c r="I8" s="185"/>
      <c r="J8" s="185"/>
      <c r="K8" s="185"/>
    </row>
    <row r="9" spans="1:11" ht="16.5" customHeight="1">
      <c r="A9" s="127"/>
      <c r="B9" s="127"/>
      <c r="C9" s="127"/>
      <c r="D9" s="135"/>
      <c r="E9" s="135"/>
      <c r="F9" s="127"/>
      <c r="G9" s="185" t="s">
        <v>259</v>
      </c>
      <c r="H9" s="185"/>
      <c r="I9" s="185"/>
      <c r="J9" s="185"/>
      <c r="K9" s="185"/>
    </row>
    <row r="10" spans="1:11" ht="12.7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ht="12.75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12.7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</row>
    <row r="13" spans="1:11" ht="12.7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1" ht="12.7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12.7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1" ht="12.7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1" ht="12.7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11" ht="12.7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ht="12.7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12.7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ht="12.7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</row>
    <row r="22" spans="1:11" ht="12.7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1" ht="13.5" thickBo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</row>
    <row r="24" spans="1:11" ht="13.5" thickTop="1">
      <c r="A24" s="127"/>
      <c r="B24" s="127"/>
      <c r="C24" s="136"/>
      <c r="D24" s="137"/>
      <c r="E24" s="137"/>
      <c r="F24" s="137"/>
      <c r="G24" s="137"/>
      <c r="H24" s="137"/>
      <c r="I24" s="138"/>
      <c r="J24" s="127"/>
      <c r="K24" s="127"/>
    </row>
    <row r="25" spans="1:11" ht="12.75">
      <c r="A25" s="127"/>
      <c r="B25" s="127"/>
      <c r="C25" s="139"/>
      <c r="D25" s="140"/>
      <c r="E25" s="140"/>
      <c r="F25" s="140"/>
      <c r="G25" s="140"/>
      <c r="H25" s="140"/>
      <c r="I25" s="141"/>
      <c r="J25" s="127"/>
      <c r="K25" s="127"/>
    </row>
    <row r="26" spans="1:11" ht="12.75">
      <c r="A26" s="127"/>
      <c r="B26" s="127"/>
      <c r="C26" s="139"/>
      <c r="D26" s="140"/>
      <c r="E26" s="140"/>
      <c r="F26" s="140"/>
      <c r="G26" s="140"/>
      <c r="H26" s="140"/>
      <c r="I26" s="141"/>
      <c r="J26" s="127"/>
      <c r="K26" s="127"/>
    </row>
    <row r="27" spans="1:11" ht="18.75" customHeight="1">
      <c r="A27" s="127"/>
      <c r="B27" s="127"/>
      <c r="C27" s="170" t="s">
        <v>255</v>
      </c>
      <c r="D27" s="171"/>
      <c r="E27" s="171"/>
      <c r="F27" s="171"/>
      <c r="G27" s="171"/>
      <c r="H27" s="171"/>
      <c r="I27" s="172"/>
      <c r="J27" s="127"/>
      <c r="K27" s="127"/>
    </row>
    <row r="28" spans="1:11" ht="12.75">
      <c r="A28" s="127"/>
      <c r="B28" s="127"/>
      <c r="C28" s="139"/>
      <c r="D28" s="140"/>
      <c r="E28" s="140"/>
      <c r="F28" s="140"/>
      <c r="G28" s="140"/>
      <c r="H28" s="140"/>
      <c r="I28" s="141"/>
      <c r="J28" s="127"/>
      <c r="K28" s="127"/>
    </row>
    <row r="29" spans="1:11" ht="12.75">
      <c r="A29" s="127"/>
      <c r="B29" s="127"/>
      <c r="C29" s="139"/>
      <c r="D29" s="140"/>
      <c r="E29" s="140"/>
      <c r="F29" s="140"/>
      <c r="G29" s="140"/>
      <c r="H29" s="140"/>
      <c r="I29" s="141"/>
      <c r="J29" s="127"/>
      <c r="K29" s="127"/>
    </row>
    <row r="30" spans="1:11" ht="18.75" customHeight="1">
      <c r="A30" s="127"/>
      <c r="B30" s="127"/>
      <c r="C30" s="170" t="s">
        <v>256</v>
      </c>
      <c r="D30" s="171"/>
      <c r="E30" s="171"/>
      <c r="F30" s="171"/>
      <c r="G30" s="171"/>
      <c r="H30" s="171"/>
      <c r="I30" s="172"/>
      <c r="J30" s="127"/>
      <c r="K30" s="127"/>
    </row>
    <row r="31" spans="1:11" ht="12.75">
      <c r="A31" s="127"/>
      <c r="B31" s="127"/>
      <c r="C31" s="139"/>
      <c r="D31" s="140"/>
      <c r="E31" s="140"/>
      <c r="F31" s="140"/>
      <c r="G31" s="140"/>
      <c r="H31" s="140"/>
      <c r="I31" s="141"/>
      <c r="J31" s="127"/>
      <c r="K31" s="127"/>
    </row>
    <row r="32" spans="1:11" ht="12.75">
      <c r="A32" s="127"/>
      <c r="B32" s="127"/>
      <c r="C32" s="139"/>
      <c r="D32" s="140"/>
      <c r="E32" s="140"/>
      <c r="F32" s="140"/>
      <c r="G32" s="140"/>
      <c r="H32" s="140"/>
      <c r="I32" s="141"/>
      <c r="J32" s="127"/>
      <c r="K32" s="127"/>
    </row>
    <row r="33" spans="1:11" ht="12.75">
      <c r="A33" s="127"/>
      <c r="B33" s="127"/>
      <c r="C33" s="139"/>
      <c r="D33" s="140"/>
      <c r="E33" s="140"/>
      <c r="F33" s="140"/>
      <c r="G33" s="140"/>
      <c r="H33" s="140"/>
      <c r="I33" s="141"/>
      <c r="J33" s="127"/>
      <c r="K33" s="127"/>
    </row>
    <row r="34" spans="1:11" ht="13.5" thickBot="1">
      <c r="A34" s="127"/>
      <c r="B34" s="127"/>
      <c r="C34" s="142"/>
      <c r="D34" s="143"/>
      <c r="E34" s="143"/>
      <c r="F34" s="143"/>
      <c r="G34" s="143"/>
      <c r="H34" s="143"/>
      <c r="I34" s="144"/>
      <c r="J34" s="127"/>
      <c r="K34" s="127"/>
    </row>
    <row r="35" spans="1:11" ht="13.5" thickTop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 ht="12.7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12.7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  <row r="38" spans="1:11" ht="12.7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 ht="12.7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</row>
    <row r="40" spans="1:11" ht="15">
      <c r="A40" s="127"/>
      <c r="B40" s="127"/>
      <c r="C40" s="127"/>
      <c r="D40" s="127"/>
      <c r="E40" s="173"/>
      <c r="F40" s="173"/>
      <c r="G40" s="173"/>
      <c r="H40" s="127"/>
      <c r="I40" s="127"/>
      <c r="J40" s="127"/>
      <c r="K40" s="127"/>
    </row>
    <row r="41" spans="1:11" ht="12.75">
      <c r="A41" s="127"/>
      <c r="B41" s="127"/>
      <c r="C41" s="127"/>
      <c r="D41" s="127"/>
      <c r="E41" s="174"/>
      <c r="F41" s="174"/>
      <c r="G41" s="174"/>
      <c r="H41" s="127"/>
      <c r="I41" s="127"/>
      <c r="J41" s="127"/>
      <c r="K41" s="127"/>
    </row>
    <row r="42" spans="1:11" ht="15">
      <c r="A42" s="127"/>
      <c r="B42" s="127"/>
      <c r="C42" s="127"/>
      <c r="D42" s="127"/>
      <c r="E42" s="173"/>
      <c r="F42" s="173"/>
      <c r="G42" s="173"/>
      <c r="H42" s="127"/>
      <c r="I42" s="127"/>
      <c r="J42" s="127"/>
      <c r="K42" s="127"/>
    </row>
    <row r="43" spans="1:11" ht="12.75">
      <c r="A43" s="127"/>
      <c r="B43" s="127"/>
      <c r="C43" s="127"/>
      <c r="D43" s="127"/>
      <c r="E43" s="174"/>
      <c r="F43" s="174"/>
      <c r="G43" s="174"/>
      <c r="H43" s="127"/>
      <c r="I43" s="127"/>
      <c r="J43" s="127"/>
      <c r="K43" s="127"/>
    </row>
    <row r="44" spans="1:11" ht="15">
      <c r="A44" s="127"/>
      <c r="B44" s="127"/>
      <c r="C44" s="127"/>
      <c r="D44" s="127"/>
      <c r="E44" s="145" t="s">
        <v>260</v>
      </c>
      <c r="F44" s="145"/>
      <c r="G44" s="145"/>
      <c r="H44" s="127"/>
      <c r="I44" s="127"/>
      <c r="J44" s="127"/>
      <c r="K44" s="127"/>
    </row>
    <row r="45" spans="1:11" ht="12.75">
      <c r="A45" s="127"/>
      <c r="B45" s="127"/>
      <c r="C45" s="127"/>
      <c r="D45" s="127"/>
      <c r="E45" s="166" t="s">
        <v>261</v>
      </c>
      <c r="F45" s="166"/>
      <c r="G45" s="166"/>
      <c r="H45" s="127"/>
      <c r="I45" s="127"/>
      <c r="J45" s="127"/>
      <c r="K45" s="127"/>
    </row>
    <row r="46" spans="1:11" ht="12.7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</row>
    <row r="47" spans="1:11" ht="12.75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</row>
    <row r="48" spans="1:11" ht="12.7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</row>
    <row r="49" spans="1:11" ht="12.7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</row>
    <row r="50" spans="1:11" ht="12.7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11" ht="12.7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</row>
    <row r="52" spans="1:11" ht="12.7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</row>
    <row r="53" spans="1:11" ht="15">
      <c r="A53" s="127"/>
      <c r="B53" s="127"/>
      <c r="C53" s="127"/>
      <c r="D53" s="146"/>
      <c r="E53" s="127"/>
      <c r="F53" s="147"/>
      <c r="G53" s="147"/>
      <c r="H53" s="127"/>
      <c r="I53" s="127"/>
      <c r="J53" s="127"/>
      <c r="K53" s="127"/>
    </row>
    <row r="54" spans="1:11" ht="12.75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</row>
    <row r="55" spans="1:11" ht="12.7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</row>
    <row r="56" spans="1:11" ht="12.7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2.75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</row>
    <row r="58" spans="1:11" ht="12.75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</row>
    <row r="59" spans="1:11" ht="12.75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</row>
    <row r="60" spans="1:11" ht="12.75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</row>
    <row r="61" spans="1:11" ht="12.7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2.7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</row>
    <row r="63" spans="1:11" ht="12.7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</row>
    <row r="64" spans="1:11" ht="12.7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</row>
    <row r="65" spans="1:11" ht="12.75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</row>
    <row r="66" spans="1:11" ht="12.75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</row>
    <row r="67" spans="1:11" ht="13.5" thickBo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</row>
    <row r="68" spans="1:11" ht="19.5" customHeight="1" thickBot="1" thickTop="1">
      <c r="A68" s="127"/>
      <c r="B68" s="127"/>
      <c r="C68" s="127"/>
      <c r="D68" s="127"/>
      <c r="E68" s="127"/>
      <c r="F68" s="127"/>
      <c r="G68" s="127"/>
      <c r="H68" s="167" t="s">
        <v>262</v>
      </c>
      <c r="I68" s="168"/>
      <c r="J68" s="169"/>
      <c r="K68" s="148"/>
    </row>
    <row r="69" spans="1:11" s="149" customFormat="1" ht="12.75" customHeight="1" thickTop="1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</row>
    <row r="70" spans="1:11" ht="12.7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</row>
    <row r="71" spans="1:11" ht="12.7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</row>
    <row r="72" spans="1:11" ht="12.75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</row>
    <row r="73" spans="1:11" ht="12.75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</row>
    <row r="76" spans="1:4" ht="12.75">
      <c r="A76" s="150"/>
      <c r="B76" s="150"/>
      <c r="C76" s="150"/>
      <c r="D76" s="150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102" zoomScaleSheetLayoutView="102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>
        <v>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</v>
      </c>
      <c r="D9" s="30">
        <v>104</v>
      </c>
      <c r="E9" s="30">
        <v>104</v>
      </c>
      <c r="F9" s="31"/>
      <c r="G9" s="31"/>
      <c r="H9" s="151">
        <v>0.038</v>
      </c>
      <c r="I9" s="151">
        <v>0.269</v>
      </c>
      <c r="J9" s="151">
        <v>0.208</v>
      </c>
      <c r="K9" s="32"/>
    </row>
    <row r="10" spans="1:11" s="33" customFormat="1" ht="11.25" customHeight="1">
      <c r="A10" s="35" t="s">
        <v>8</v>
      </c>
      <c r="B10" s="29"/>
      <c r="C10" s="30">
        <v>60</v>
      </c>
      <c r="D10" s="30">
        <v>59</v>
      </c>
      <c r="E10" s="30">
        <v>59</v>
      </c>
      <c r="F10" s="31"/>
      <c r="G10" s="31"/>
      <c r="H10" s="151">
        <v>0.085</v>
      </c>
      <c r="I10" s="151">
        <v>0.155</v>
      </c>
      <c r="J10" s="151">
        <v>0.148</v>
      </c>
      <c r="K10" s="32"/>
    </row>
    <row r="11" spans="1:11" s="33" customFormat="1" ht="11.25" customHeight="1">
      <c r="A11" s="28" t="s">
        <v>9</v>
      </c>
      <c r="B11" s="29"/>
      <c r="C11" s="30">
        <v>9</v>
      </c>
      <c r="D11" s="30">
        <v>50</v>
      </c>
      <c r="E11" s="30">
        <v>30</v>
      </c>
      <c r="F11" s="31"/>
      <c r="G11" s="31"/>
      <c r="H11" s="151">
        <v>0.013</v>
      </c>
      <c r="I11" s="151">
        <v>0.155</v>
      </c>
      <c r="J11" s="151">
        <v>0.093</v>
      </c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16</v>
      </c>
      <c r="E12" s="30">
        <v>16</v>
      </c>
      <c r="F12" s="31"/>
      <c r="G12" s="31"/>
      <c r="H12" s="151">
        <v>0.052</v>
      </c>
      <c r="I12" s="151">
        <v>0.029</v>
      </c>
      <c r="J12" s="151">
        <v>0.027</v>
      </c>
      <c r="K12" s="32"/>
    </row>
    <row r="13" spans="1:11" s="42" customFormat="1" ht="11.25" customHeight="1">
      <c r="A13" s="36" t="s">
        <v>11</v>
      </c>
      <c r="B13" s="37"/>
      <c r="C13" s="38">
        <v>133</v>
      </c>
      <c r="D13" s="38">
        <v>229</v>
      </c>
      <c r="E13" s="38">
        <v>209</v>
      </c>
      <c r="F13" s="39">
        <v>91.26637554585153</v>
      </c>
      <c r="G13" s="40"/>
      <c r="H13" s="152">
        <v>0.188</v>
      </c>
      <c r="I13" s="153">
        <v>0.6080000000000001</v>
      </c>
      <c r="J13" s="153">
        <v>0.476</v>
      </c>
      <c r="K13" s="41">
        <v>78.2894736842105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101</v>
      </c>
      <c r="D17" s="38">
        <v>49</v>
      </c>
      <c r="E17" s="38">
        <v>144</v>
      </c>
      <c r="F17" s="39">
        <v>293.8775510204082</v>
      </c>
      <c r="G17" s="40"/>
      <c r="H17" s="152">
        <v>0.101</v>
      </c>
      <c r="I17" s="153">
        <v>0.101</v>
      </c>
      <c r="J17" s="153">
        <v>0.059</v>
      </c>
      <c r="K17" s="41">
        <v>58.41584158415841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6368</v>
      </c>
      <c r="D19" s="30">
        <v>7289</v>
      </c>
      <c r="E19" s="30">
        <v>7289</v>
      </c>
      <c r="F19" s="31"/>
      <c r="G19" s="31"/>
      <c r="H19" s="151">
        <v>38.208</v>
      </c>
      <c r="I19" s="151">
        <v>31.343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6368</v>
      </c>
      <c r="D22" s="38">
        <v>7289</v>
      </c>
      <c r="E22" s="38">
        <v>7289</v>
      </c>
      <c r="F22" s="39">
        <v>100</v>
      </c>
      <c r="G22" s="40"/>
      <c r="H22" s="152">
        <v>38.208</v>
      </c>
      <c r="I22" s="153">
        <v>31.343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11249</v>
      </c>
      <c r="D24" s="38">
        <v>13470</v>
      </c>
      <c r="E24" s="38">
        <v>13000</v>
      </c>
      <c r="F24" s="39">
        <v>96.51076466221232</v>
      </c>
      <c r="G24" s="40"/>
      <c r="H24" s="152">
        <v>55.821</v>
      </c>
      <c r="I24" s="153">
        <v>59.781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469</v>
      </c>
      <c r="D26" s="38">
        <v>400</v>
      </c>
      <c r="E26" s="38">
        <v>400</v>
      </c>
      <c r="F26" s="39">
        <v>100</v>
      </c>
      <c r="G26" s="40"/>
      <c r="H26" s="152">
        <v>2.126</v>
      </c>
      <c r="I26" s="153">
        <v>1.25</v>
      </c>
      <c r="J26" s="153">
        <v>1.6</v>
      </c>
      <c r="K26" s="41">
        <v>128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2655</v>
      </c>
      <c r="D28" s="30">
        <v>3249</v>
      </c>
      <c r="E28" s="30">
        <v>3240</v>
      </c>
      <c r="F28" s="31"/>
      <c r="G28" s="31"/>
      <c r="H28" s="151">
        <v>9.01</v>
      </c>
      <c r="I28" s="151">
        <v>11.98</v>
      </c>
      <c r="J28" s="151">
        <v>10.641</v>
      </c>
      <c r="K28" s="32"/>
    </row>
    <row r="29" spans="1:11" s="33" customFormat="1" ht="11.25" customHeight="1">
      <c r="A29" s="35" t="s">
        <v>21</v>
      </c>
      <c r="B29" s="29"/>
      <c r="C29" s="30">
        <v>15783</v>
      </c>
      <c r="D29" s="30">
        <v>18885</v>
      </c>
      <c r="E29" s="30">
        <v>17849</v>
      </c>
      <c r="F29" s="31"/>
      <c r="G29" s="31"/>
      <c r="H29" s="151">
        <v>34.421</v>
      </c>
      <c r="I29" s="151">
        <v>22.261</v>
      </c>
      <c r="J29" s="151">
        <v>19.097</v>
      </c>
      <c r="K29" s="32"/>
    </row>
    <row r="30" spans="1:11" s="33" customFormat="1" ht="11.25" customHeight="1">
      <c r="A30" s="35" t="s">
        <v>22</v>
      </c>
      <c r="B30" s="29"/>
      <c r="C30" s="30">
        <v>6622</v>
      </c>
      <c r="D30" s="30">
        <v>9460</v>
      </c>
      <c r="E30" s="30">
        <v>9500</v>
      </c>
      <c r="F30" s="31"/>
      <c r="G30" s="31"/>
      <c r="H30" s="151">
        <v>11.443</v>
      </c>
      <c r="I30" s="151">
        <v>9.007</v>
      </c>
      <c r="J30" s="151">
        <v>13.058</v>
      </c>
      <c r="K30" s="32"/>
    </row>
    <row r="31" spans="1:11" s="42" customFormat="1" ht="11.25" customHeight="1">
      <c r="A31" s="43" t="s">
        <v>23</v>
      </c>
      <c r="B31" s="37"/>
      <c r="C31" s="38">
        <v>25060</v>
      </c>
      <c r="D31" s="38">
        <v>31594</v>
      </c>
      <c r="E31" s="38">
        <v>30589</v>
      </c>
      <c r="F31" s="39">
        <v>96.81901626891182</v>
      </c>
      <c r="G31" s="40"/>
      <c r="H31" s="152">
        <v>54.873999999999995</v>
      </c>
      <c r="I31" s="153">
        <v>43.248</v>
      </c>
      <c r="J31" s="153">
        <v>42.796</v>
      </c>
      <c r="K31" s="41">
        <v>98.95486496485388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2027</v>
      </c>
      <c r="D33" s="30">
        <v>2000</v>
      </c>
      <c r="E33" s="30">
        <v>2100</v>
      </c>
      <c r="F33" s="31"/>
      <c r="G33" s="31"/>
      <c r="H33" s="151">
        <v>4.059</v>
      </c>
      <c r="I33" s="151">
        <v>2.633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3978</v>
      </c>
      <c r="D34" s="30">
        <v>4400</v>
      </c>
      <c r="E34" s="30">
        <v>4400</v>
      </c>
      <c r="F34" s="31"/>
      <c r="G34" s="31"/>
      <c r="H34" s="151">
        <v>7.542</v>
      </c>
      <c r="I34" s="151">
        <v>8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2341</v>
      </c>
      <c r="D35" s="30">
        <v>3000</v>
      </c>
      <c r="E35" s="30">
        <v>2700</v>
      </c>
      <c r="F35" s="31"/>
      <c r="G35" s="31"/>
      <c r="H35" s="151">
        <v>4.782</v>
      </c>
      <c r="I35" s="151">
        <v>6.8</v>
      </c>
      <c r="J35" s="151">
        <v>6</v>
      </c>
      <c r="K35" s="32"/>
    </row>
    <row r="36" spans="1:11" s="33" customFormat="1" ht="11.25" customHeight="1">
      <c r="A36" s="35" t="s">
        <v>27</v>
      </c>
      <c r="B36" s="29"/>
      <c r="C36" s="30">
        <v>291</v>
      </c>
      <c r="D36" s="30">
        <v>1815</v>
      </c>
      <c r="E36" s="30">
        <v>1815</v>
      </c>
      <c r="F36" s="31"/>
      <c r="G36" s="31"/>
      <c r="H36" s="151">
        <v>0.789</v>
      </c>
      <c r="I36" s="151">
        <v>4.175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8637</v>
      </c>
      <c r="D37" s="38">
        <v>11215</v>
      </c>
      <c r="E37" s="38">
        <v>11015</v>
      </c>
      <c r="F37" s="39">
        <v>98.21667409719126</v>
      </c>
      <c r="G37" s="40"/>
      <c r="H37" s="152">
        <v>17.172</v>
      </c>
      <c r="I37" s="153">
        <v>21.608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15316</v>
      </c>
      <c r="D39" s="38">
        <v>14400</v>
      </c>
      <c r="E39" s="38">
        <v>14736</v>
      </c>
      <c r="F39" s="39">
        <v>102.33333333333333</v>
      </c>
      <c r="G39" s="40"/>
      <c r="H39" s="152">
        <v>14.106</v>
      </c>
      <c r="I39" s="153">
        <v>10</v>
      </c>
      <c r="J39" s="153">
        <v>8.1</v>
      </c>
      <c r="K39" s="41">
        <v>81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2477</v>
      </c>
      <c r="D41" s="30">
        <v>2712</v>
      </c>
      <c r="E41" s="30">
        <v>1880</v>
      </c>
      <c r="F41" s="31"/>
      <c r="G41" s="31"/>
      <c r="H41" s="151">
        <v>7.342</v>
      </c>
      <c r="I41" s="151">
        <v>1.826</v>
      </c>
      <c r="J41" s="151">
        <v>3.3</v>
      </c>
      <c r="K41" s="32"/>
    </row>
    <row r="42" spans="1:11" s="33" customFormat="1" ht="11.25" customHeight="1">
      <c r="A42" s="35" t="s">
        <v>31</v>
      </c>
      <c r="B42" s="29"/>
      <c r="C42" s="30">
        <v>10344</v>
      </c>
      <c r="D42" s="30">
        <v>14234</v>
      </c>
      <c r="E42" s="30">
        <v>14200</v>
      </c>
      <c r="F42" s="31"/>
      <c r="G42" s="31"/>
      <c r="H42" s="151">
        <v>41.065</v>
      </c>
      <c r="I42" s="151">
        <v>32.147</v>
      </c>
      <c r="J42" s="151">
        <v>45.64</v>
      </c>
      <c r="K42" s="32"/>
    </row>
    <row r="43" spans="1:11" s="33" customFormat="1" ht="11.25" customHeight="1">
      <c r="A43" s="35" t="s">
        <v>32</v>
      </c>
      <c r="B43" s="29"/>
      <c r="C43" s="30">
        <v>13135</v>
      </c>
      <c r="D43" s="30">
        <v>12061</v>
      </c>
      <c r="E43" s="30">
        <v>12100</v>
      </c>
      <c r="F43" s="31"/>
      <c r="G43" s="31"/>
      <c r="H43" s="151">
        <v>45.657</v>
      </c>
      <c r="I43" s="151">
        <v>17.036</v>
      </c>
      <c r="J43" s="151">
        <v>32.16</v>
      </c>
      <c r="K43" s="32"/>
    </row>
    <row r="44" spans="1:11" s="33" customFormat="1" ht="11.25" customHeight="1">
      <c r="A44" s="35" t="s">
        <v>33</v>
      </c>
      <c r="B44" s="29"/>
      <c r="C44" s="30">
        <v>22257</v>
      </c>
      <c r="D44" s="30">
        <v>24802</v>
      </c>
      <c r="E44" s="30">
        <v>24500</v>
      </c>
      <c r="F44" s="31"/>
      <c r="G44" s="31"/>
      <c r="H44" s="151">
        <v>81.865</v>
      </c>
      <c r="I44" s="151">
        <v>35.224</v>
      </c>
      <c r="J44" s="151">
        <v>56.65</v>
      </c>
      <c r="K44" s="32"/>
    </row>
    <row r="45" spans="1:11" s="33" customFormat="1" ht="11.25" customHeight="1">
      <c r="A45" s="35" t="s">
        <v>34</v>
      </c>
      <c r="B45" s="29"/>
      <c r="C45" s="30">
        <v>12512</v>
      </c>
      <c r="D45" s="30">
        <v>12329</v>
      </c>
      <c r="E45" s="30">
        <v>13700</v>
      </c>
      <c r="F45" s="31"/>
      <c r="G45" s="31"/>
      <c r="H45" s="151">
        <v>40.699</v>
      </c>
      <c r="I45" s="151">
        <v>9.242</v>
      </c>
      <c r="J45" s="151">
        <v>35.45</v>
      </c>
      <c r="K45" s="32"/>
    </row>
    <row r="46" spans="1:11" s="33" customFormat="1" ht="11.25" customHeight="1">
      <c r="A46" s="35" t="s">
        <v>35</v>
      </c>
      <c r="B46" s="29"/>
      <c r="C46" s="30">
        <v>1347</v>
      </c>
      <c r="D46" s="30">
        <v>1725</v>
      </c>
      <c r="E46" s="30">
        <v>2300</v>
      </c>
      <c r="F46" s="31"/>
      <c r="G46" s="31"/>
      <c r="H46" s="151">
        <v>3.117</v>
      </c>
      <c r="I46" s="151">
        <v>1.315</v>
      </c>
      <c r="J46" s="151">
        <v>3.45</v>
      </c>
      <c r="K46" s="32"/>
    </row>
    <row r="47" spans="1:11" s="33" customFormat="1" ht="11.25" customHeight="1">
      <c r="A47" s="35" t="s">
        <v>36</v>
      </c>
      <c r="B47" s="29"/>
      <c r="C47" s="30">
        <v>1034</v>
      </c>
      <c r="D47" s="30">
        <v>1281</v>
      </c>
      <c r="E47" s="30">
        <v>930</v>
      </c>
      <c r="F47" s="31"/>
      <c r="G47" s="31"/>
      <c r="H47" s="151">
        <v>2.399</v>
      </c>
      <c r="I47" s="151">
        <v>1.762</v>
      </c>
      <c r="J47" s="151">
        <v>1.605</v>
      </c>
      <c r="K47" s="32"/>
    </row>
    <row r="48" spans="1:11" s="33" customFormat="1" ht="11.25" customHeight="1">
      <c r="A48" s="35" t="s">
        <v>37</v>
      </c>
      <c r="B48" s="29"/>
      <c r="C48" s="30">
        <v>8113</v>
      </c>
      <c r="D48" s="30">
        <v>8517</v>
      </c>
      <c r="E48" s="30">
        <v>8517</v>
      </c>
      <c r="F48" s="31"/>
      <c r="G48" s="31"/>
      <c r="H48" s="151">
        <v>26.12</v>
      </c>
      <c r="I48" s="151">
        <v>6.251</v>
      </c>
      <c r="J48" s="151">
        <v>15.459</v>
      </c>
      <c r="K48" s="32"/>
    </row>
    <row r="49" spans="1:11" s="33" customFormat="1" ht="11.25" customHeight="1">
      <c r="A49" s="35" t="s">
        <v>38</v>
      </c>
      <c r="B49" s="29"/>
      <c r="C49" s="30">
        <v>15975</v>
      </c>
      <c r="D49" s="30">
        <v>16685</v>
      </c>
      <c r="E49" s="30">
        <v>16500</v>
      </c>
      <c r="F49" s="31"/>
      <c r="G49" s="31"/>
      <c r="H49" s="151">
        <v>52.373</v>
      </c>
      <c r="I49" s="151">
        <v>13.578</v>
      </c>
      <c r="J49" s="151">
        <v>27.45</v>
      </c>
      <c r="K49" s="32"/>
    </row>
    <row r="50" spans="1:11" s="42" customFormat="1" ht="11.25" customHeight="1">
      <c r="A50" s="43" t="s">
        <v>39</v>
      </c>
      <c r="B50" s="37"/>
      <c r="C50" s="38">
        <v>87194</v>
      </c>
      <c r="D50" s="38">
        <v>94346</v>
      </c>
      <c r="E50" s="38">
        <v>94627</v>
      </c>
      <c r="F50" s="39">
        <v>100.29783986602506</v>
      </c>
      <c r="G50" s="40"/>
      <c r="H50" s="152">
        <v>300.637</v>
      </c>
      <c r="I50" s="153">
        <v>118.38100000000001</v>
      </c>
      <c r="J50" s="153">
        <v>221.16399999999996</v>
      </c>
      <c r="K50" s="41">
        <v>186.8238991054307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5762</v>
      </c>
      <c r="D52" s="38">
        <v>5762</v>
      </c>
      <c r="E52" s="38">
        <v>5762</v>
      </c>
      <c r="F52" s="39">
        <v>100</v>
      </c>
      <c r="G52" s="40"/>
      <c r="H52" s="152">
        <v>9.929</v>
      </c>
      <c r="I52" s="153">
        <v>14.894</v>
      </c>
      <c r="J52" s="153">
        <v>14.894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39042</v>
      </c>
      <c r="D54" s="30">
        <v>47315</v>
      </c>
      <c r="E54" s="30">
        <v>39500</v>
      </c>
      <c r="F54" s="31"/>
      <c r="G54" s="31"/>
      <c r="H54" s="151">
        <v>89.66</v>
      </c>
      <c r="I54" s="151">
        <v>94.955</v>
      </c>
      <c r="J54" s="151">
        <v>77.25</v>
      </c>
      <c r="K54" s="32"/>
    </row>
    <row r="55" spans="1:11" s="33" customFormat="1" ht="11.25" customHeight="1">
      <c r="A55" s="35" t="s">
        <v>42</v>
      </c>
      <c r="B55" s="29"/>
      <c r="C55" s="30">
        <v>79605</v>
      </c>
      <c r="D55" s="30">
        <v>86700</v>
      </c>
      <c r="E55" s="30">
        <v>85000</v>
      </c>
      <c r="F55" s="31"/>
      <c r="G55" s="31"/>
      <c r="H55" s="151">
        <v>150.002</v>
      </c>
      <c r="I55" s="151">
        <v>138.72</v>
      </c>
      <c r="J55" s="151">
        <v>158</v>
      </c>
      <c r="K55" s="32"/>
    </row>
    <row r="56" spans="1:11" s="33" customFormat="1" ht="11.25" customHeight="1">
      <c r="A56" s="35" t="s">
        <v>43</v>
      </c>
      <c r="B56" s="29"/>
      <c r="C56" s="30">
        <v>8437</v>
      </c>
      <c r="D56" s="30">
        <v>10215</v>
      </c>
      <c r="E56" s="30">
        <v>9250</v>
      </c>
      <c r="F56" s="31"/>
      <c r="G56" s="31"/>
      <c r="H56" s="151">
        <v>23.141</v>
      </c>
      <c r="I56" s="151">
        <v>19.744</v>
      </c>
      <c r="J56" s="151">
        <v>27.697</v>
      </c>
      <c r="K56" s="32"/>
    </row>
    <row r="57" spans="1:11" s="33" customFormat="1" ht="11.25" customHeight="1">
      <c r="A57" s="35" t="s">
        <v>44</v>
      </c>
      <c r="B57" s="29"/>
      <c r="C57" s="30">
        <v>4693</v>
      </c>
      <c r="D57" s="30">
        <v>7071</v>
      </c>
      <c r="E57" s="30">
        <v>7071</v>
      </c>
      <c r="F57" s="31"/>
      <c r="G57" s="31"/>
      <c r="H57" s="151">
        <v>9.648</v>
      </c>
      <c r="I57" s="151">
        <v>9.8994</v>
      </c>
      <c r="J57" s="151">
        <v>15.556</v>
      </c>
      <c r="K57" s="32"/>
    </row>
    <row r="58" spans="1:11" s="33" customFormat="1" ht="11.25" customHeight="1">
      <c r="A58" s="35" t="s">
        <v>45</v>
      </c>
      <c r="B58" s="29"/>
      <c r="C58" s="30">
        <v>43965</v>
      </c>
      <c r="D58" s="30">
        <v>44665</v>
      </c>
      <c r="E58" s="30">
        <v>45857</v>
      </c>
      <c r="F58" s="31"/>
      <c r="G58" s="31"/>
      <c r="H58" s="151">
        <v>96.546</v>
      </c>
      <c r="I58" s="151">
        <v>40.275</v>
      </c>
      <c r="J58" s="151">
        <v>108.827</v>
      </c>
      <c r="K58" s="32"/>
    </row>
    <row r="59" spans="1:11" s="42" customFormat="1" ht="11.25" customHeight="1">
      <c r="A59" s="36" t="s">
        <v>46</v>
      </c>
      <c r="B59" s="37"/>
      <c r="C59" s="38">
        <v>175742</v>
      </c>
      <c r="D59" s="38">
        <v>195966</v>
      </c>
      <c r="E59" s="38">
        <v>186678</v>
      </c>
      <c r="F59" s="39">
        <v>95.26040231468724</v>
      </c>
      <c r="G59" s="40"/>
      <c r="H59" s="152">
        <v>368.997</v>
      </c>
      <c r="I59" s="153">
        <v>303.5934</v>
      </c>
      <c r="J59" s="153">
        <v>387.33</v>
      </c>
      <c r="K59" s="41">
        <v>127.58182490133186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2532</v>
      </c>
      <c r="D61" s="30">
        <v>2497</v>
      </c>
      <c r="E61" s="30">
        <v>1977.36</v>
      </c>
      <c r="F61" s="31"/>
      <c r="G61" s="31"/>
      <c r="H61" s="151">
        <v>3.598</v>
      </c>
      <c r="I61" s="151">
        <v>4.825</v>
      </c>
      <c r="J61" s="151">
        <v>3.817</v>
      </c>
      <c r="K61" s="32"/>
    </row>
    <row r="62" spans="1:11" s="33" customFormat="1" ht="11.25" customHeight="1">
      <c r="A62" s="35" t="s">
        <v>48</v>
      </c>
      <c r="B62" s="29"/>
      <c r="C62" s="30">
        <v>1002</v>
      </c>
      <c r="D62" s="30">
        <v>1127</v>
      </c>
      <c r="E62" s="30">
        <v>927</v>
      </c>
      <c r="F62" s="31"/>
      <c r="G62" s="31"/>
      <c r="H62" s="151">
        <v>1.515</v>
      </c>
      <c r="I62" s="151">
        <v>1.359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1808</v>
      </c>
      <c r="D63" s="30">
        <v>1958</v>
      </c>
      <c r="E63" s="30">
        <v>1916</v>
      </c>
      <c r="F63" s="31"/>
      <c r="G63" s="31"/>
      <c r="H63" s="151">
        <v>1.546</v>
      </c>
      <c r="I63" s="151">
        <v>3.935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5342</v>
      </c>
      <c r="D64" s="38">
        <v>5582</v>
      </c>
      <c r="E64" s="38">
        <v>4820.36</v>
      </c>
      <c r="F64" s="39">
        <v>86.3554281619491</v>
      </c>
      <c r="G64" s="40"/>
      <c r="H64" s="152">
        <v>6.659</v>
      </c>
      <c r="I64" s="153">
        <v>10.119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19291</v>
      </c>
      <c r="D66" s="38">
        <v>18406</v>
      </c>
      <c r="E66" s="38">
        <v>19280</v>
      </c>
      <c r="F66" s="39">
        <v>104.74845159187221</v>
      </c>
      <c r="G66" s="40"/>
      <c r="H66" s="152">
        <v>15.57</v>
      </c>
      <c r="I66" s="153">
        <v>18.087</v>
      </c>
      <c r="J66" s="153">
        <v>19.373</v>
      </c>
      <c r="K66" s="41">
        <v>107.11007906230996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44650</v>
      </c>
      <c r="D68" s="30">
        <v>50100</v>
      </c>
      <c r="E68" s="30">
        <v>50000</v>
      </c>
      <c r="F68" s="31"/>
      <c r="G68" s="31"/>
      <c r="H68" s="151">
        <v>72.378</v>
      </c>
      <c r="I68" s="151">
        <v>60.5</v>
      </c>
      <c r="J68" s="151">
        <v>72</v>
      </c>
      <c r="K68" s="32"/>
    </row>
    <row r="69" spans="1:11" s="33" customFormat="1" ht="11.25" customHeight="1">
      <c r="A69" s="35" t="s">
        <v>53</v>
      </c>
      <c r="B69" s="29"/>
      <c r="C69" s="30">
        <v>7990</v>
      </c>
      <c r="D69" s="30">
        <v>4800</v>
      </c>
      <c r="E69" s="30">
        <v>5000</v>
      </c>
      <c r="F69" s="31"/>
      <c r="G69" s="31"/>
      <c r="H69" s="151">
        <v>10.707</v>
      </c>
      <c r="I69" s="151">
        <v>5.5</v>
      </c>
      <c r="J69" s="151">
        <v>6</v>
      </c>
      <c r="K69" s="32"/>
    </row>
    <row r="70" spans="1:11" s="42" customFormat="1" ht="11.25" customHeight="1">
      <c r="A70" s="36" t="s">
        <v>54</v>
      </c>
      <c r="B70" s="37"/>
      <c r="C70" s="38">
        <v>52640</v>
      </c>
      <c r="D70" s="38">
        <v>54900</v>
      </c>
      <c r="E70" s="38">
        <v>55000</v>
      </c>
      <c r="F70" s="39">
        <v>100.18214936247723</v>
      </c>
      <c r="G70" s="40"/>
      <c r="H70" s="152">
        <v>83.08500000000001</v>
      </c>
      <c r="I70" s="153">
        <v>66</v>
      </c>
      <c r="J70" s="153">
        <v>78</v>
      </c>
      <c r="K70" s="41">
        <v>118.18181818181819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4317</v>
      </c>
      <c r="D72" s="30">
        <v>4805</v>
      </c>
      <c r="E72" s="30">
        <v>4858</v>
      </c>
      <c r="F72" s="31"/>
      <c r="G72" s="31"/>
      <c r="H72" s="151">
        <v>1.184</v>
      </c>
      <c r="I72" s="151">
        <v>5.565</v>
      </c>
      <c r="J72" s="151">
        <v>6.594</v>
      </c>
      <c r="K72" s="32"/>
    </row>
    <row r="73" spans="1:11" s="33" customFormat="1" ht="11.25" customHeight="1">
      <c r="A73" s="35" t="s">
        <v>56</v>
      </c>
      <c r="B73" s="29"/>
      <c r="C73" s="30">
        <v>10586</v>
      </c>
      <c r="D73" s="30">
        <v>11800</v>
      </c>
      <c r="E73" s="30">
        <v>12390</v>
      </c>
      <c r="F73" s="31"/>
      <c r="G73" s="31"/>
      <c r="H73" s="151">
        <v>16.187</v>
      </c>
      <c r="I73" s="151">
        <v>23.58</v>
      </c>
      <c r="J73" s="151">
        <v>24.76</v>
      </c>
      <c r="K73" s="32"/>
    </row>
    <row r="74" spans="1:11" s="33" customFormat="1" ht="11.25" customHeight="1">
      <c r="A74" s="35" t="s">
        <v>57</v>
      </c>
      <c r="B74" s="29"/>
      <c r="C74" s="30">
        <v>27612</v>
      </c>
      <c r="D74" s="30">
        <v>31095</v>
      </c>
      <c r="E74" s="30">
        <v>31130</v>
      </c>
      <c r="F74" s="31"/>
      <c r="G74" s="31"/>
      <c r="H74" s="151">
        <v>46.824</v>
      </c>
      <c r="I74" s="151">
        <v>37.314</v>
      </c>
      <c r="J74" s="151">
        <v>52.921</v>
      </c>
      <c r="K74" s="32"/>
    </row>
    <row r="75" spans="1:11" s="33" customFormat="1" ht="11.25" customHeight="1">
      <c r="A75" s="35" t="s">
        <v>58</v>
      </c>
      <c r="B75" s="29"/>
      <c r="C75" s="30">
        <v>24119</v>
      </c>
      <c r="D75" s="30">
        <v>28017</v>
      </c>
      <c r="E75" s="30">
        <v>27656</v>
      </c>
      <c r="F75" s="31"/>
      <c r="G75" s="31"/>
      <c r="H75" s="151">
        <v>21.384</v>
      </c>
      <c r="I75" s="151">
        <v>48.439</v>
      </c>
      <c r="J75" s="151">
        <v>33.223</v>
      </c>
      <c r="K75" s="32"/>
    </row>
    <row r="76" spans="1:11" s="33" customFormat="1" ht="11.25" customHeight="1">
      <c r="A76" s="35" t="s">
        <v>59</v>
      </c>
      <c r="B76" s="29"/>
      <c r="C76" s="30">
        <v>2544</v>
      </c>
      <c r="D76" s="30">
        <v>796</v>
      </c>
      <c r="E76" s="30">
        <v>796</v>
      </c>
      <c r="F76" s="31"/>
      <c r="G76" s="31"/>
      <c r="H76" s="151">
        <v>5.722</v>
      </c>
      <c r="I76" s="151">
        <v>2.229</v>
      </c>
      <c r="J76" s="151">
        <v>2.229</v>
      </c>
      <c r="K76" s="32"/>
    </row>
    <row r="77" spans="1:11" s="33" customFormat="1" ht="11.25" customHeight="1">
      <c r="A77" s="35" t="s">
        <v>60</v>
      </c>
      <c r="B77" s="29"/>
      <c r="C77" s="30">
        <v>4766</v>
      </c>
      <c r="D77" s="30">
        <v>4930</v>
      </c>
      <c r="E77" s="30">
        <v>4930</v>
      </c>
      <c r="F77" s="31"/>
      <c r="G77" s="31"/>
      <c r="H77" s="151">
        <v>7.453</v>
      </c>
      <c r="I77" s="151">
        <v>12.842</v>
      </c>
      <c r="J77" s="151">
        <v>12.842</v>
      </c>
      <c r="K77" s="32"/>
    </row>
    <row r="78" spans="1:11" s="33" customFormat="1" ht="11.25" customHeight="1">
      <c r="A78" s="35" t="s">
        <v>61</v>
      </c>
      <c r="B78" s="29"/>
      <c r="C78" s="30">
        <v>8780</v>
      </c>
      <c r="D78" s="30">
        <v>9200</v>
      </c>
      <c r="E78" s="30">
        <v>9200</v>
      </c>
      <c r="F78" s="31"/>
      <c r="G78" s="31"/>
      <c r="H78" s="151">
        <v>17.499</v>
      </c>
      <c r="I78" s="151">
        <v>11.04</v>
      </c>
      <c r="J78" s="151">
        <v>11.04</v>
      </c>
      <c r="K78" s="32"/>
    </row>
    <row r="79" spans="1:11" s="33" customFormat="1" ht="11.25" customHeight="1">
      <c r="A79" s="35" t="s">
        <v>62</v>
      </c>
      <c r="B79" s="29"/>
      <c r="C79" s="30">
        <v>13479</v>
      </c>
      <c r="D79" s="30">
        <v>13631</v>
      </c>
      <c r="E79" s="30">
        <v>14503</v>
      </c>
      <c r="F79" s="31"/>
      <c r="G79" s="31"/>
      <c r="H79" s="151">
        <v>26.131</v>
      </c>
      <c r="I79" s="151">
        <v>31.827</v>
      </c>
      <c r="J79" s="151">
        <v>35.484</v>
      </c>
      <c r="K79" s="32"/>
    </row>
    <row r="80" spans="1:11" s="42" customFormat="1" ht="11.25" customHeight="1">
      <c r="A80" s="43" t="s">
        <v>63</v>
      </c>
      <c r="B80" s="37"/>
      <c r="C80" s="38">
        <v>96203</v>
      </c>
      <c r="D80" s="38">
        <v>104274</v>
      </c>
      <c r="E80" s="38">
        <v>105463</v>
      </c>
      <c r="F80" s="39">
        <v>101.14026507087098</v>
      </c>
      <c r="G80" s="40"/>
      <c r="H80" s="152">
        <v>142.384</v>
      </c>
      <c r="I80" s="153">
        <v>172.83599999999998</v>
      </c>
      <c r="J80" s="153">
        <v>179.09300000000002</v>
      </c>
      <c r="K80" s="41">
        <v>103.62019486681018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159</v>
      </c>
      <c r="D82" s="30">
        <v>159</v>
      </c>
      <c r="E82" s="30">
        <v>159</v>
      </c>
      <c r="F82" s="31"/>
      <c r="G82" s="31"/>
      <c r="H82" s="151">
        <v>0.13</v>
      </c>
      <c r="I82" s="151">
        <v>0.13</v>
      </c>
      <c r="J82" s="151">
        <v>0.13</v>
      </c>
      <c r="K82" s="32"/>
    </row>
    <row r="83" spans="1:11" s="33" customFormat="1" ht="11.25" customHeight="1">
      <c r="A83" s="35" t="s">
        <v>65</v>
      </c>
      <c r="B83" s="29"/>
      <c r="C83" s="30">
        <v>183</v>
      </c>
      <c r="D83" s="30">
        <v>183</v>
      </c>
      <c r="E83" s="30">
        <v>185</v>
      </c>
      <c r="F83" s="31"/>
      <c r="G83" s="31"/>
      <c r="H83" s="151">
        <v>0.13</v>
      </c>
      <c r="I83" s="151">
        <v>0.13</v>
      </c>
      <c r="J83" s="151">
        <v>0.13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342</v>
      </c>
      <c r="E84" s="38">
        <v>344</v>
      </c>
      <c r="F84" s="39">
        <v>100.58479532163743</v>
      </c>
      <c r="G84" s="40"/>
      <c r="H84" s="152">
        <v>0.26</v>
      </c>
      <c r="I84" s="153">
        <v>0.26</v>
      </c>
      <c r="J84" s="153">
        <v>0.26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509849</v>
      </c>
      <c r="D87" s="53">
        <v>558224</v>
      </c>
      <c r="E87" s="53">
        <v>549356.36</v>
      </c>
      <c r="F87" s="54">
        <f>IF(D87&gt;0,100*E87/D87,0)</f>
        <v>98.41145489982516</v>
      </c>
      <c r="G87" s="40"/>
      <c r="H87" s="156">
        <v>1110.117</v>
      </c>
      <c r="I87" s="157">
        <v>872.1093999999999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>
        <v>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63</v>
      </c>
      <c r="D9" s="30">
        <v>60</v>
      </c>
      <c r="E9" s="30">
        <v>60</v>
      </c>
      <c r="F9" s="31"/>
      <c r="G9" s="31"/>
      <c r="H9" s="151">
        <v>0.124</v>
      </c>
      <c r="I9" s="151">
        <v>0.231</v>
      </c>
      <c r="J9" s="151">
        <v>0.172</v>
      </c>
      <c r="K9" s="32"/>
    </row>
    <row r="10" spans="1:11" s="33" customFormat="1" ht="11.25" customHeight="1">
      <c r="A10" s="35" t="s">
        <v>8</v>
      </c>
      <c r="B10" s="29"/>
      <c r="C10" s="30">
        <v>858</v>
      </c>
      <c r="D10" s="30">
        <v>452</v>
      </c>
      <c r="E10" s="30">
        <v>452</v>
      </c>
      <c r="F10" s="31"/>
      <c r="G10" s="31"/>
      <c r="H10" s="151">
        <v>1.098</v>
      </c>
      <c r="I10" s="151">
        <v>1.809</v>
      </c>
      <c r="J10" s="151">
        <v>1.808</v>
      </c>
      <c r="K10" s="32"/>
    </row>
    <row r="11" spans="1:11" s="33" customFormat="1" ht="11.25" customHeight="1">
      <c r="A11" s="28" t="s">
        <v>9</v>
      </c>
      <c r="B11" s="29"/>
      <c r="C11" s="30">
        <v>4773</v>
      </c>
      <c r="D11" s="30">
        <v>2945</v>
      </c>
      <c r="E11" s="30">
        <v>2500</v>
      </c>
      <c r="F11" s="31"/>
      <c r="G11" s="31"/>
      <c r="H11" s="151">
        <v>9.689</v>
      </c>
      <c r="I11" s="151">
        <v>6.217</v>
      </c>
      <c r="J11" s="151">
        <v>9.375</v>
      </c>
      <c r="K11" s="32"/>
    </row>
    <row r="12" spans="1:11" s="33" customFormat="1" ht="11.25" customHeight="1">
      <c r="A12" s="35" t="s">
        <v>10</v>
      </c>
      <c r="B12" s="29"/>
      <c r="C12" s="30">
        <v>5</v>
      </c>
      <c r="D12" s="30">
        <v>39</v>
      </c>
      <c r="E12" s="30">
        <v>39</v>
      </c>
      <c r="F12" s="31"/>
      <c r="G12" s="31"/>
      <c r="H12" s="151">
        <v>0.008</v>
      </c>
      <c r="I12" s="151">
        <v>0.148</v>
      </c>
      <c r="J12" s="151">
        <v>0.103</v>
      </c>
      <c r="K12" s="32"/>
    </row>
    <row r="13" spans="1:11" s="42" customFormat="1" ht="11.25" customHeight="1">
      <c r="A13" s="36" t="s">
        <v>11</v>
      </c>
      <c r="B13" s="37"/>
      <c r="C13" s="38">
        <v>5699</v>
      </c>
      <c r="D13" s="38">
        <v>3496</v>
      </c>
      <c r="E13" s="38">
        <v>3051</v>
      </c>
      <c r="F13" s="39">
        <v>87.27116704805492</v>
      </c>
      <c r="G13" s="40"/>
      <c r="H13" s="152">
        <v>10.918999999999999</v>
      </c>
      <c r="I13" s="153">
        <v>8.405</v>
      </c>
      <c r="J13" s="153">
        <v>11.458</v>
      </c>
      <c r="K13" s="41">
        <v>136.32361689470554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45</v>
      </c>
      <c r="D17" s="38">
        <v>45</v>
      </c>
      <c r="E17" s="38">
        <v>44</v>
      </c>
      <c r="F17" s="39">
        <v>97.77777777777777</v>
      </c>
      <c r="G17" s="40"/>
      <c r="H17" s="152">
        <v>0.054</v>
      </c>
      <c r="I17" s="153">
        <v>0.02</v>
      </c>
      <c r="J17" s="153">
        <v>0.053</v>
      </c>
      <c r="K17" s="41">
        <v>265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181</v>
      </c>
      <c r="D19" s="30">
        <v>85</v>
      </c>
      <c r="E19" s="30">
        <v>85</v>
      </c>
      <c r="F19" s="31"/>
      <c r="G19" s="31"/>
      <c r="H19" s="151">
        <v>0.815</v>
      </c>
      <c r="I19" s="151">
        <v>0.349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181</v>
      </c>
      <c r="D22" s="38">
        <v>85</v>
      </c>
      <c r="E22" s="38">
        <v>85</v>
      </c>
      <c r="F22" s="39">
        <v>100</v>
      </c>
      <c r="G22" s="40"/>
      <c r="H22" s="152">
        <v>0.815</v>
      </c>
      <c r="I22" s="153">
        <v>0.349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83</v>
      </c>
      <c r="D24" s="38">
        <v>52</v>
      </c>
      <c r="E24" s="38">
        <v>60</v>
      </c>
      <c r="F24" s="39">
        <v>115.38461538461539</v>
      </c>
      <c r="G24" s="40"/>
      <c r="H24" s="152">
        <v>0.34</v>
      </c>
      <c r="I24" s="153">
        <v>0.201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140</v>
      </c>
      <c r="D26" s="38">
        <v>185</v>
      </c>
      <c r="E26" s="38">
        <v>300</v>
      </c>
      <c r="F26" s="39">
        <v>162.16216216216216</v>
      </c>
      <c r="G26" s="40"/>
      <c r="H26" s="152">
        <v>0.521</v>
      </c>
      <c r="I26" s="153">
        <v>0.56</v>
      </c>
      <c r="J26" s="153">
        <v>1.25</v>
      </c>
      <c r="K26" s="41">
        <v>223.2142857142857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446</v>
      </c>
      <c r="D28" s="30">
        <v>391</v>
      </c>
      <c r="E28" s="30">
        <v>391</v>
      </c>
      <c r="F28" s="31"/>
      <c r="G28" s="31"/>
      <c r="H28" s="151">
        <v>1.457</v>
      </c>
      <c r="I28" s="151">
        <v>1.074</v>
      </c>
      <c r="J28" s="151">
        <v>0.991</v>
      </c>
      <c r="K28" s="32"/>
    </row>
    <row r="29" spans="1:11" s="33" customFormat="1" ht="11.25" customHeight="1">
      <c r="A29" s="35" t="s">
        <v>21</v>
      </c>
      <c r="B29" s="29"/>
      <c r="C29" s="30">
        <v>13327</v>
      </c>
      <c r="D29" s="30">
        <v>8710</v>
      </c>
      <c r="E29" s="30">
        <v>8114</v>
      </c>
      <c r="F29" s="31"/>
      <c r="G29" s="31"/>
      <c r="H29" s="151">
        <v>29.447</v>
      </c>
      <c r="I29" s="151">
        <v>13.896</v>
      </c>
      <c r="J29" s="151">
        <v>12.911</v>
      </c>
      <c r="K29" s="32"/>
    </row>
    <row r="30" spans="1:11" s="33" customFormat="1" ht="11.25" customHeight="1">
      <c r="A30" s="35" t="s">
        <v>22</v>
      </c>
      <c r="B30" s="29"/>
      <c r="C30" s="30">
        <v>5646</v>
      </c>
      <c r="D30" s="30">
        <v>3452</v>
      </c>
      <c r="E30" s="30">
        <v>3500</v>
      </c>
      <c r="F30" s="31"/>
      <c r="G30" s="31"/>
      <c r="H30" s="151">
        <v>11.301</v>
      </c>
      <c r="I30" s="151">
        <v>5.22</v>
      </c>
      <c r="J30" s="151">
        <v>4.61</v>
      </c>
      <c r="K30" s="32"/>
    </row>
    <row r="31" spans="1:11" s="42" customFormat="1" ht="11.25" customHeight="1">
      <c r="A31" s="43" t="s">
        <v>23</v>
      </c>
      <c r="B31" s="37"/>
      <c r="C31" s="38">
        <v>19419</v>
      </c>
      <c r="D31" s="38">
        <v>12553</v>
      </c>
      <c r="E31" s="38">
        <v>12005</v>
      </c>
      <c r="F31" s="39">
        <v>95.63450967896121</v>
      </c>
      <c r="G31" s="40"/>
      <c r="H31" s="152">
        <v>42.205</v>
      </c>
      <c r="I31" s="153">
        <v>20.19</v>
      </c>
      <c r="J31" s="153">
        <v>18.512</v>
      </c>
      <c r="K31" s="41">
        <v>91.68895492818227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67</v>
      </c>
      <c r="D33" s="30">
        <v>70</v>
      </c>
      <c r="E33" s="30">
        <v>60</v>
      </c>
      <c r="F33" s="31"/>
      <c r="G33" s="31"/>
      <c r="H33" s="151">
        <v>0.197</v>
      </c>
      <c r="I33" s="151">
        <v>0.144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429</v>
      </c>
      <c r="D34" s="30">
        <v>460</v>
      </c>
      <c r="E34" s="30">
        <v>460</v>
      </c>
      <c r="F34" s="31"/>
      <c r="G34" s="31"/>
      <c r="H34" s="151">
        <v>1.456</v>
      </c>
      <c r="I34" s="151">
        <v>1.4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620</v>
      </c>
      <c r="D35" s="30">
        <v>700</v>
      </c>
      <c r="E35" s="30">
        <v>800</v>
      </c>
      <c r="F35" s="31"/>
      <c r="G35" s="31"/>
      <c r="H35" s="151">
        <v>2.125</v>
      </c>
      <c r="I35" s="151">
        <v>1.6</v>
      </c>
      <c r="J35" s="151">
        <v>2.1</v>
      </c>
      <c r="K35" s="32"/>
    </row>
    <row r="36" spans="1:11" s="33" customFormat="1" ht="11.25" customHeight="1">
      <c r="A36" s="35" t="s">
        <v>27</v>
      </c>
      <c r="B36" s="29"/>
      <c r="C36" s="30">
        <v>13</v>
      </c>
      <c r="D36" s="30">
        <v>13</v>
      </c>
      <c r="E36" s="30">
        <v>13</v>
      </c>
      <c r="F36" s="31"/>
      <c r="G36" s="31"/>
      <c r="H36" s="151">
        <v>0.036</v>
      </c>
      <c r="I36" s="151">
        <v>0.039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1129</v>
      </c>
      <c r="D37" s="38">
        <v>1243</v>
      </c>
      <c r="E37" s="38">
        <v>1333</v>
      </c>
      <c r="F37" s="39">
        <v>107.24054706355591</v>
      </c>
      <c r="G37" s="40"/>
      <c r="H37" s="152">
        <v>3.814</v>
      </c>
      <c r="I37" s="153">
        <v>3.1830000000000003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13484</v>
      </c>
      <c r="D41" s="30">
        <v>9054</v>
      </c>
      <c r="E41" s="30">
        <v>19000</v>
      </c>
      <c r="F41" s="31"/>
      <c r="G41" s="31"/>
      <c r="H41" s="151">
        <v>28.162</v>
      </c>
      <c r="I41" s="151">
        <v>3.042</v>
      </c>
      <c r="J41" s="151">
        <v>39.4</v>
      </c>
      <c r="K41" s="32"/>
    </row>
    <row r="42" spans="1:11" s="33" customFormat="1" ht="11.25" customHeight="1">
      <c r="A42" s="35" t="s">
        <v>31</v>
      </c>
      <c r="B42" s="29"/>
      <c r="C42" s="30">
        <v>3959</v>
      </c>
      <c r="D42" s="30">
        <v>3015</v>
      </c>
      <c r="E42" s="30">
        <v>3150</v>
      </c>
      <c r="F42" s="31"/>
      <c r="G42" s="31"/>
      <c r="H42" s="151">
        <v>14.606</v>
      </c>
      <c r="I42" s="151">
        <v>4.976</v>
      </c>
      <c r="J42" s="151">
        <v>9.66</v>
      </c>
      <c r="K42" s="32"/>
    </row>
    <row r="43" spans="1:11" s="33" customFormat="1" ht="11.25" customHeight="1">
      <c r="A43" s="35" t="s">
        <v>32</v>
      </c>
      <c r="B43" s="29"/>
      <c r="C43" s="30">
        <v>8997</v>
      </c>
      <c r="D43" s="30">
        <v>6169</v>
      </c>
      <c r="E43" s="30">
        <v>6600</v>
      </c>
      <c r="F43" s="31"/>
      <c r="G43" s="31"/>
      <c r="H43" s="151">
        <v>27.558</v>
      </c>
      <c r="I43" s="151">
        <v>5.67</v>
      </c>
      <c r="J43" s="151">
        <v>11.16</v>
      </c>
      <c r="K43" s="32"/>
    </row>
    <row r="44" spans="1:11" s="33" customFormat="1" ht="11.25" customHeight="1">
      <c r="A44" s="35" t="s">
        <v>33</v>
      </c>
      <c r="B44" s="29"/>
      <c r="C44" s="30">
        <v>16099</v>
      </c>
      <c r="D44" s="30">
        <v>12730</v>
      </c>
      <c r="E44" s="30">
        <v>12600</v>
      </c>
      <c r="F44" s="31"/>
      <c r="G44" s="31"/>
      <c r="H44" s="151">
        <v>35.927</v>
      </c>
      <c r="I44" s="151">
        <v>15.235</v>
      </c>
      <c r="J44" s="151">
        <v>28.36</v>
      </c>
      <c r="K44" s="32"/>
    </row>
    <row r="45" spans="1:11" s="33" customFormat="1" ht="11.25" customHeight="1">
      <c r="A45" s="35" t="s">
        <v>34</v>
      </c>
      <c r="B45" s="29"/>
      <c r="C45" s="30">
        <v>11674</v>
      </c>
      <c r="D45" s="30">
        <v>8401</v>
      </c>
      <c r="E45" s="30">
        <v>10000</v>
      </c>
      <c r="F45" s="31"/>
      <c r="G45" s="31"/>
      <c r="H45" s="151">
        <v>30.924</v>
      </c>
      <c r="I45" s="151">
        <v>5.267</v>
      </c>
      <c r="J45" s="151">
        <v>22.5</v>
      </c>
      <c r="K45" s="32"/>
    </row>
    <row r="46" spans="1:11" s="33" customFormat="1" ht="11.25" customHeight="1">
      <c r="A46" s="35" t="s">
        <v>35</v>
      </c>
      <c r="B46" s="29"/>
      <c r="C46" s="30">
        <v>11331</v>
      </c>
      <c r="D46" s="30">
        <v>7787</v>
      </c>
      <c r="E46" s="30">
        <v>11000</v>
      </c>
      <c r="F46" s="31"/>
      <c r="G46" s="31"/>
      <c r="H46" s="151">
        <v>29.457</v>
      </c>
      <c r="I46" s="151">
        <v>6.368</v>
      </c>
      <c r="J46" s="151">
        <v>19.8</v>
      </c>
      <c r="K46" s="32"/>
    </row>
    <row r="47" spans="1:11" s="33" customFormat="1" ht="11.25" customHeight="1">
      <c r="A47" s="35" t="s">
        <v>36</v>
      </c>
      <c r="B47" s="29"/>
      <c r="C47" s="30">
        <v>16724</v>
      </c>
      <c r="D47" s="30">
        <v>11956</v>
      </c>
      <c r="E47" s="30">
        <v>15200</v>
      </c>
      <c r="F47" s="31"/>
      <c r="G47" s="31"/>
      <c r="H47" s="151">
        <v>51.949</v>
      </c>
      <c r="I47" s="151">
        <v>23.728</v>
      </c>
      <c r="J47" s="151">
        <v>39.68</v>
      </c>
      <c r="K47" s="32"/>
    </row>
    <row r="48" spans="1:11" s="33" customFormat="1" ht="11.25" customHeight="1">
      <c r="A48" s="35" t="s">
        <v>37</v>
      </c>
      <c r="B48" s="29"/>
      <c r="C48" s="30">
        <v>14495</v>
      </c>
      <c r="D48" s="30">
        <v>7673</v>
      </c>
      <c r="E48" s="30">
        <v>7673</v>
      </c>
      <c r="F48" s="31"/>
      <c r="G48" s="31"/>
      <c r="H48" s="151">
        <v>48.901</v>
      </c>
      <c r="I48" s="151">
        <v>8.149</v>
      </c>
      <c r="J48" s="151">
        <v>18.039</v>
      </c>
      <c r="K48" s="32"/>
    </row>
    <row r="49" spans="1:11" s="33" customFormat="1" ht="11.25" customHeight="1">
      <c r="A49" s="35" t="s">
        <v>38</v>
      </c>
      <c r="B49" s="29"/>
      <c r="C49" s="30">
        <v>4896</v>
      </c>
      <c r="D49" s="30">
        <v>3393</v>
      </c>
      <c r="E49" s="30">
        <v>3350</v>
      </c>
      <c r="F49" s="31"/>
      <c r="G49" s="31"/>
      <c r="H49" s="151">
        <v>13.815</v>
      </c>
      <c r="I49" s="151">
        <v>2.853</v>
      </c>
      <c r="J49" s="151">
        <v>6.555</v>
      </c>
      <c r="K49" s="32"/>
    </row>
    <row r="50" spans="1:11" s="42" customFormat="1" ht="11.25" customHeight="1">
      <c r="A50" s="43" t="s">
        <v>39</v>
      </c>
      <c r="B50" s="37"/>
      <c r="C50" s="38">
        <v>101659</v>
      </c>
      <c r="D50" s="38">
        <v>70178</v>
      </c>
      <c r="E50" s="38">
        <v>88573</v>
      </c>
      <c r="F50" s="39">
        <v>126.21191826498332</v>
      </c>
      <c r="G50" s="40"/>
      <c r="H50" s="152">
        <v>281.299</v>
      </c>
      <c r="I50" s="153">
        <v>75.288</v>
      </c>
      <c r="J50" s="153">
        <v>195.154</v>
      </c>
      <c r="K50" s="41">
        <v>259.20996705982367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1298</v>
      </c>
      <c r="D52" s="38">
        <v>1298</v>
      </c>
      <c r="E52" s="38">
        <v>1298</v>
      </c>
      <c r="F52" s="39">
        <v>100</v>
      </c>
      <c r="G52" s="40"/>
      <c r="H52" s="152">
        <v>2.035</v>
      </c>
      <c r="I52" s="153">
        <v>2.035</v>
      </c>
      <c r="J52" s="153">
        <v>2.035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4495</v>
      </c>
      <c r="D54" s="30">
        <v>2760</v>
      </c>
      <c r="E54" s="30">
        <v>2430</v>
      </c>
      <c r="F54" s="31"/>
      <c r="G54" s="31"/>
      <c r="H54" s="151">
        <v>6.306</v>
      </c>
      <c r="I54" s="151">
        <v>3.187</v>
      </c>
      <c r="J54" s="151">
        <v>3.321</v>
      </c>
      <c r="K54" s="32"/>
    </row>
    <row r="55" spans="1:11" s="33" customFormat="1" ht="11.25" customHeight="1">
      <c r="A55" s="35" t="s">
        <v>42</v>
      </c>
      <c r="B55" s="29"/>
      <c r="C55" s="30">
        <v>1875</v>
      </c>
      <c r="D55" s="30">
        <v>1800</v>
      </c>
      <c r="E55" s="30">
        <v>1800</v>
      </c>
      <c r="F55" s="31"/>
      <c r="G55" s="31"/>
      <c r="H55" s="151">
        <v>2.507</v>
      </c>
      <c r="I55" s="151">
        <v>1.55</v>
      </c>
      <c r="J55" s="151">
        <v>2.28</v>
      </c>
      <c r="K55" s="32"/>
    </row>
    <row r="56" spans="1:11" s="33" customFormat="1" ht="11.25" customHeight="1">
      <c r="A56" s="35" t="s">
        <v>43</v>
      </c>
      <c r="B56" s="29"/>
      <c r="C56" s="30">
        <v>1225</v>
      </c>
      <c r="D56" s="30">
        <v>916</v>
      </c>
      <c r="E56" s="30">
        <v>1998</v>
      </c>
      <c r="F56" s="31"/>
      <c r="G56" s="31"/>
      <c r="H56" s="151">
        <v>2.707</v>
      </c>
      <c r="I56" s="151">
        <v>2.861</v>
      </c>
      <c r="J56" s="151">
        <v>3.939</v>
      </c>
      <c r="K56" s="32"/>
    </row>
    <row r="57" spans="1:11" s="33" customFormat="1" ht="11.25" customHeight="1">
      <c r="A57" s="35" t="s">
        <v>44</v>
      </c>
      <c r="B57" s="29"/>
      <c r="C57" s="30">
        <v>5965</v>
      </c>
      <c r="D57" s="30">
        <v>3458</v>
      </c>
      <c r="E57" s="30">
        <v>3458</v>
      </c>
      <c r="F57" s="31"/>
      <c r="G57" s="31"/>
      <c r="H57" s="151">
        <v>8.958</v>
      </c>
      <c r="I57" s="151">
        <v>6.916</v>
      </c>
      <c r="J57" s="151">
        <v>7.608</v>
      </c>
      <c r="K57" s="32"/>
    </row>
    <row r="58" spans="1:11" s="33" customFormat="1" ht="11.25" customHeight="1">
      <c r="A58" s="35" t="s">
        <v>45</v>
      </c>
      <c r="B58" s="29"/>
      <c r="C58" s="30">
        <v>9107</v>
      </c>
      <c r="D58" s="30">
        <v>7043</v>
      </c>
      <c r="E58" s="30">
        <v>6149</v>
      </c>
      <c r="F58" s="31"/>
      <c r="G58" s="31"/>
      <c r="H58" s="151">
        <v>12.983</v>
      </c>
      <c r="I58" s="151">
        <v>4.46</v>
      </c>
      <c r="J58" s="151">
        <v>10.903</v>
      </c>
      <c r="K58" s="32"/>
    </row>
    <row r="59" spans="1:11" s="42" customFormat="1" ht="11.25" customHeight="1">
      <c r="A59" s="36" t="s">
        <v>46</v>
      </c>
      <c r="B59" s="37"/>
      <c r="C59" s="38">
        <v>22667</v>
      </c>
      <c r="D59" s="38">
        <v>15977</v>
      </c>
      <c r="E59" s="38">
        <v>15835</v>
      </c>
      <c r="F59" s="39">
        <v>99.11122238217438</v>
      </c>
      <c r="G59" s="40"/>
      <c r="H59" s="152">
        <v>33.461</v>
      </c>
      <c r="I59" s="153">
        <v>18.974</v>
      </c>
      <c r="J59" s="153">
        <v>28.051000000000002</v>
      </c>
      <c r="K59" s="41">
        <v>147.83914830821126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70</v>
      </c>
      <c r="D61" s="30">
        <v>84</v>
      </c>
      <c r="E61" s="30">
        <v>66</v>
      </c>
      <c r="F61" s="31"/>
      <c r="G61" s="31"/>
      <c r="H61" s="151">
        <v>0.046</v>
      </c>
      <c r="I61" s="151">
        <v>0.075</v>
      </c>
      <c r="J61" s="151">
        <v>0.05</v>
      </c>
      <c r="K61" s="32"/>
    </row>
    <row r="62" spans="1:11" s="33" customFormat="1" ht="11.25" customHeight="1">
      <c r="A62" s="35" t="s">
        <v>48</v>
      </c>
      <c r="B62" s="29"/>
      <c r="C62" s="30">
        <v>527</v>
      </c>
      <c r="D62" s="30">
        <v>457</v>
      </c>
      <c r="E62" s="30">
        <v>407</v>
      </c>
      <c r="F62" s="31"/>
      <c r="G62" s="31"/>
      <c r="H62" s="151">
        <v>0.566</v>
      </c>
      <c r="I62" s="151">
        <v>0.406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242</v>
      </c>
      <c r="D63" s="30">
        <v>242</v>
      </c>
      <c r="E63" s="30">
        <v>163</v>
      </c>
      <c r="F63" s="31"/>
      <c r="G63" s="31"/>
      <c r="H63" s="151">
        <v>0.185</v>
      </c>
      <c r="I63" s="151">
        <v>0.458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839</v>
      </c>
      <c r="D64" s="38">
        <v>783</v>
      </c>
      <c r="E64" s="38">
        <v>636</v>
      </c>
      <c r="F64" s="39">
        <v>81.22605363984674</v>
      </c>
      <c r="G64" s="40"/>
      <c r="H64" s="152">
        <v>0.7969999999999999</v>
      </c>
      <c r="I64" s="153">
        <v>0.9390000000000001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751</v>
      </c>
      <c r="D66" s="38">
        <v>477</v>
      </c>
      <c r="E66" s="38">
        <v>383</v>
      </c>
      <c r="F66" s="39">
        <v>80.29350104821803</v>
      </c>
      <c r="G66" s="40"/>
      <c r="H66" s="152">
        <v>0.208</v>
      </c>
      <c r="I66" s="153">
        <v>0.136</v>
      </c>
      <c r="J66" s="153">
        <v>0.249</v>
      </c>
      <c r="K66" s="41">
        <v>183.08823529411762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78</v>
      </c>
      <c r="D68" s="30">
        <v>100</v>
      </c>
      <c r="E68" s="30">
        <v>100</v>
      </c>
      <c r="F68" s="31"/>
      <c r="G68" s="31"/>
      <c r="H68" s="151">
        <v>0.06</v>
      </c>
      <c r="I68" s="151">
        <v>0.1</v>
      </c>
      <c r="J68" s="151">
        <v>0.1</v>
      </c>
      <c r="K68" s="32"/>
    </row>
    <row r="69" spans="1:11" s="33" customFormat="1" ht="11.25" customHeight="1">
      <c r="A69" s="35" t="s">
        <v>53</v>
      </c>
      <c r="B69" s="29"/>
      <c r="C69" s="30">
        <v>113</v>
      </c>
      <c r="D69" s="30">
        <v>50</v>
      </c>
      <c r="E69" s="30">
        <v>100</v>
      </c>
      <c r="F69" s="31"/>
      <c r="G69" s="31"/>
      <c r="H69" s="151">
        <v>0.102</v>
      </c>
      <c r="I69" s="151">
        <v>0.05</v>
      </c>
      <c r="J69" s="151">
        <v>0.1</v>
      </c>
      <c r="K69" s="32"/>
    </row>
    <row r="70" spans="1:11" s="42" customFormat="1" ht="11.25" customHeight="1">
      <c r="A70" s="36" t="s">
        <v>54</v>
      </c>
      <c r="B70" s="37"/>
      <c r="C70" s="38">
        <v>191</v>
      </c>
      <c r="D70" s="38">
        <v>150</v>
      </c>
      <c r="E70" s="38">
        <v>200</v>
      </c>
      <c r="F70" s="39">
        <v>133.33333333333334</v>
      </c>
      <c r="G70" s="40"/>
      <c r="H70" s="152">
        <v>0.16199999999999998</v>
      </c>
      <c r="I70" s="153">
        <v>0.15000000000000002</v>
      </c>
      <c r="J70" s="153">
        <v>0.2</v>
      </c>
      <c r="K70" s="41">
        <v>133.33333333333331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108</v>
      </c>
      <c r="D72" s="30">
        <v>212</v>
      </c>
      <c r="E72" s="30">
        <v>202</v>
      </c>
      <c r="F72" s="31"/>
      <c r="G72" s="31"/>
      <c r="H72" s="151">
        <v>0.012</v>
      </c>
      <c r="I72" s="151">
        <v>0.279</v>
      </c>
      <c r="J72" s="151">
        <v>0.284</v>
      </c>
      <c r="K72" s="32"/>
    </row>
    <row r="73" spans="1:11" s="33" customFormat="1" ht="11.25" customHeight="1">
      <c r="A73" s="35" t="s">
        <v>56</v>
      </c>
      <c r="B73" s="29"/>
      <c r="C73" s="30">
        <v>15</v>
      </c>
      <c r="D73" s="30">
        <v>15</v>
      </c>
      <c r="E73" s="30">
        <v>15</v>
      </c>
      <c r="F73" s="31"/>
      <c r="G73" s="31"/>
      <c r="H73" s="151">
        <v>0.03</v>
      </c>
      <c r="I73" s="151">
        <v>0.03</v>
      </c>
      <c r="J73" s="151">
        <v>0.03</v>
      </c>
      <c r="K73" s="32"/>
    </row>
    <row r="74" spans="1:11" s="33" customFormat="1" ht="11.25" customHeight="1">
      <c r="A74" s="35" t="s">
        <v>57</v>
      </c>
      <c r="B74" s="29"/>
      <c r="C74" s="30">
        <v>253</v>
      </c>
      <c r="D74" s="30">
        <v>345</v>
      </c>
      <c r="E74" s="30">
        <v>345</v>
      </c>
      <c r="F74" s="31"/>
      <c r="G74" s="31"/>
      <c r="H74" s="151">
        <v>0.253</v>
      </c>
      <c r="I74" s="151">
        <v>0.311</v>
      </c>
      <c r="J74" s="151">
        <v>0.345</v>
      </c>
      <c r="K74" s="32"/>
    </row>
    <row r="75" spans="1:11" s="33" customFormat="1" ht="11.25" customHeight="1">
      <c r="A75" s="35" t="s">
        <v>58</v>
      </c>
      <c r="B75" s="29"/>
      <c r="C75" s="30">
        <v>562</v>
      </c>
      <c r="D75" s="30">
        <v>329</v>
      </c>
      <c r="E75" s="30">
        <v>323</v>
      </c>
      <c r="F75" s="31"/>
      <c r="G75" s="31"/>
      <c r="H75" s="151">
        <v>0.194</v>
      </c>
      <c r="I75" s="151">
        <v>0.544</v>
      </c>
      <c r="J75" s="151">
        <v>0.249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/>
      <c r="E77" s="30"/>
      <c r="F77" s="31"/>
      <c r="G77" s="31"/>
      <c r="H77" s="151">
        <v>0.002</v>
      </c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>
        <v>3</v>
      </c>
      <c r="D78" s="30"/>
      <c r="E78" s="30"/>
      <c r="F78" s="31"/>
      <c r="G78" s="31"/>
      <c r="H78" s="151">
        <v>0.002</v>
      </c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>
        <v>41</v>
      </c>
      <c r="D79" s="30">
        <v>41</v>
      </c>
      <c r="E79" s="30">
        <v>5</v>
      </c>
      <c r="F79" s="31"/>
      <c r="G79" s="31"/>
      <c r="H79" s="151">
        <v>0.111</v>
      </c>
      <c r="I79" s="151">
        <v>0.069</v>
      </c>
      <c r="J79" s="151">
        <v>0.01</v>
      </c>
      <c r="K79" s="32"/>
    </row>
    <row r="80" spans="1:11" s="42" customFormat="1" ht="11.25" customHeight="1">
      <c r="A80" s="43" t="s">
        <v>63</v>
      </c>
      <c r="B80" s="37"/>
      <c r="C80" s="38">
        <v>984</v>
      </c>
      <c r="D80" s="38">
        <v>942</v>
      </c>
      <c r="E80" s="38">
        <v>890</v>
      </c>
      <c r="F80" s="39">
        <v>94.47983014861995</v>
      </c>
      <c r="G80" s="40"/>
      <c r="H80" s="152">
        <v>0.604</v>
      </c>
      <c r="I80" s="153">
        <v>1.233</v>
      </c>
      <c r="J80" s="153">
        <v>0.9179999999999999</v>
      </c>
      <c r="K80" s="41">
        <v>74.45255474452554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90</v>
      </c>
      <c r="D82" s="30">
        <v>90</v>
      </c>
      <c r="E82" s="30">
        <v>90</v>
      </c>
      <c r="F82" s="31"/>
      <c r="G82" s="31"/>
      <c r="H82" s="151">
        <v>0.065</v>
      </c>
      <c r="I82" s="151">
        <v>0.065</v>
      </c>
      <c r="J82" s="151">
        <v>0.065</v>
      </c>
      <c r="K82" s="32"/>
    </row>
    <row r="83" spans="1:11" s="33" customFormat="1" ht="11.25" customHeight="1">
      <c r="A83" s="35" t="s">
        <v>65</v>
      </c>
      <c r="B83" s="29"/>
      <c r="C83" s="30">
        <v>81</v>
      </c>
      <c r="D83" s="30">
        <v>81</v>
      </c>
      <c r="E83" s="30">
        <v>65</v>
      </c>
      <c r="F83" s="31"/>
      <c r="G83" s="31"/>
      <c r="H83" s="151">
        <v>0.056</v>
      </c>
      <c r="I83" s="151">
        <v>0.056</v>
      </c>
      <c r="J83" s="151">
        <v>0.045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155</v>
      </c>
      <c r="F84" s="39">
        <v>90.64327485380117</v>
      </c>
      <c r="G84" s="40"/>
      <c r="H84" s="152">
        <v>0.121</v>
      </c>
      <c r="I84" s="153">
        <v>0.121</v>
      </c>
      <c r="J84" s="153">
        <v>0.11</v>
      </c>
      <c r="K84" s="41">
        <v>90.9090909090909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155256</v>
      </c>
      <c r="D87" s="53">
        <v>107635</v>
      </c>
      <c r="E87" s="53">
        <v>124848</v>
      </c>
      <c r="F87" s="54">
        <f>IF(D87&gt;0,100*E87/D87,0)</f>
        <v>115.9920100339109</v>
      </c>
      <c r="G87" s="40"/>
      <c r="H87" s="156">
        <v>377.355</v>
      </c>
      <c r="I87" s="157">
        <v>131.784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6" zoomScaleSheetLayoutView="96" zoomScalePageLayoutView="0" workbookViewId="0" topLeftCell="A52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>
        <v>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68</v>
      </c>
      <c r="E9" s="30">
        <v>68</v>
      </c>
      <c r="F9" s="31"/>
      <c r="G9" s="31"/>
      <c r="H9" s="151">
        <v>0.002</v>
      </c>
      <c r="I9" s="151">
        <v>0.408</v>
      </c>
      <c r="J9" s="151">
        <v>0.408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3</v>
      </c>
      <c r="E10" s="30">
        <v>3</v>
      </c>
      <c r="F10" s="31"/>
      <c r="G10" s="31"/>
      <c r="H10" s="151"/>
      <c r="I10" s="151">
        <v>0.008</v>
      </c>
      <c r="J10" s="151">
        <v>0.018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170</v>
      </c>
      <c r="E11" s="30">
        <v>350</v>
      </c>
      <c r="F11" s="31"/>
      <c r="G11" s="31"/>
      <c r="H11" s="151"/>
      <c r="I11" s="151">
        <v>0.51</v>
      </c>
      <c r="J11" s="151">
        <v>2.1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34</v>
      </c>
      <c r="E12" s="30">
        <v>34</v>
      </c>
      <c r="F12" s="31"/>
      <c r="G12" s="31"/>
      <c r="H12" s="151"/>
      <c r="I12" s="151">
        <v>0.17</v>
      </c>
      <c r="J12" s="151">
        <v>0.204</v>
      </c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275</v>
      </c>
      <c r="E13" s="38">
        <v>455</v>
      </c>
      <c r="F13" s="39">
        <v>165.45454545454547</v>
      </c>
      <c r="G13" s="40"/>
      <c r="H13" s="152">
        <v>0.002</v>
      </c>
      <c r="I13" s="153">
        <v>1.0959999999999999</v>
      </c>
      <c r="J13" s="153">
        <v>2.7300000000000004</v>
      </c>
      <c r="K13" s="41">
        <v>249.087591240876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57</v>
      </c>
      <c r="D17" s="38">
        <v>14</v>
      </c>
      <c r="E17" s="38">
        <v>43</v>
      </c>
      <c r="F17" s="39">
        <v>307.14285714285717</v>
      </c>
      <c r="G17" s="40"/>
      <c r="H17" s="152">
        <v>0.12</v>
      </c>
      <c r="I17" s="153">
        <v>0.031</v>
      </c>
      <c r="J17" s="153">
        <v>0.09</v>
      </c>
      <c r="K17" s="41">
        <v>290.3225806451613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230</v>
      </c>
      <c r="D19" s="30">
        <v>285</v>
      </c>
      <c r="E19" s="30">
        <v>285</v>
      </c>
      <c r="F19" s="31"/>
      <c r="G19" s="31"/>
      <c r="H19" s="151">
        <v>1.139</v>
      </c>
      <c r="I19" s="151">
        <v>1.197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230</v>
      </c>
      <c r="D22" s="38">
        <v>285</v>
      </c>
      <c r="E22" s="38">
        <v>285</v>
      </c>
      <c r="F22" s="39">
        <v>100</v>
      </c>
      <c r="G22" s="40"/>
      <c r="H22" s="152">
        <v>1.139</v>
      </c>
      <c r="I22" s="153">
        <v>1.197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1282</v>
      </c>
      <c r="D24" s="38">
        <v>999</v>
      </c>
      <c r="E24" s="38">
        <v>1000</v>
      </c>
      <c r="F24" s="39">
        <v>100.10010010010011</v>
      </c>
      <c r="G24" s="40"/>
      <c r="H24" s="152">
        <v>4.712</v>
      </c>
      <c r="I24" s="153">
        <v>2.423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1440</v>
      </c>
      <c r="D26" s="38">
        <v>1150</v>
      </c>
      <c r="E26" s="38">
        <v>1300</v>
      </c>
      <c r="F26" s="39">
        <v>113.04347826086956</v>
      </c>
      <c r="G26" s="40"/>
      <c r="H26" s="152">
        <v>6.118</v>
      </c>
      <c r="I26" s="153">
        <v>3.7</v>
      </c>
      <c r="J26" s="153">
        <v>5.5</v>
      </c>
      <c r="K26" s="41">
        <v>148.64864864864865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6228</v>
      </c>
      <c r="D28" s="30">
        <v>5808</v>
      </c>
      <c r="E28" s="30">
        <v>5808</v>
      </c>
      <c r="F28" s="31"/>
      <c r="G28" s="31"/>
      <c r="H28" s="151">
        <v>21.259</v>
      </c>
      <c r="I28" s="151">
        <v>18.672</v>
      </c>
      <c r="J28" s="151">
        <v>17.762</v>
      </c>
      <c r="K28" s="32"/>
    </row>
    <row r="29" spans="1:11" s="33" customFormat="1" ht="11.25" customHeight="1">
      <c r="A29" s="35" t="s">
        <v>21</v>
      </c>
      <c r="B29" s="29"/>
      <c r="C29" s="30">
        <v>21983</v>
      </c>
      <c r="D29" s="30">
        <v>20596</v>
      </c>
      <c r="E29" s="30">
        <v>19053</v>
      </c>
      <c r="F29" s="31"/>
      <c r="G29" s="31"/>
      <c r="H29" s="151">
        <v>49.704</v>
      </c>
      <c r="I29" s="151">
        <v>31.37</v>
      </c>
      <c r="J29" s="151">
        <v>30.844</v>
      </c>
      <c r="K29" s="32"/>
    </row>
    <row r="30" spans="1:11" s="33" customFormat="1" ht="11.25" customHeight="1">
      <c r="A30" s="35" t="s">
        <v>22</v>
      </c>
      <c r="B30" s="29"/>
      <c r="C30" s="30">
        <v>7135</v>
      </c>
      <c r="D30" s="30">
        <v>1718</v>
      </c>
      <c r="E30" s="30">
        <v>5500</v>
      </c>
      <c r="F30" s="31"/>
      <c r="G30" s="31"/>
      <c r="H30" s="151">
        <v>16.934</v>
      </c>
      <c r="I30" s="151">
        <v>9.685</v>
      </c>
      <c r="J30" s="151">
        <v>7.489</v>
      </c>
      <c r="K30" s="32"/>
    </row>
    <row r="31" spans="1:11" s="42" customFormat="1" ht="11.25" customHeight="1">
      <c r="A31" s="43" t="s">
        <v>23</v>
      </c>
      <c r="B31" s="37"/>
      <c r="C31" s="38">
        <v>35346</v>
      </c>
      <c r="D31" s="38">
        <v>28122</v>
      </c>
      <c r="E31" s="38">
        <v>30361</v>
      </c>
      <c r="F31" s="39">
        <v>107.96173814095725</v>
      </c>
      <c r="G31" s="40"/>
      <c r="H31" s="152">
        <v>87.89699999999999</v>
      </c>
      <c r="I31" s="153">
        <v>59.727000000000004</v>
      </c>
      <c r="J31" s="153">
        <v>56.095</v>
      </c>
      <c r="K31" s="41">
        <v>93.91899810805833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653</v>
      </c>
      <c r="D33" s="30">
        <v>650</v>
      </c>
      <c r="E33" s="30">
        <v>500</v>
      </c>
      <c r="F33" s="31"/>
      <c r="G33" s="31"/>
      <c r="H33" s="151">
        <v>1.906</v>
      </c>
      <c r="I33" s="151">
        <v>1.9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967</v>
      </c>
      <c r="D34" s="30">
        <v>750</v>
      </c>
      <c r="E34" s="30"/>
      <c r="F34" s="31"/>
      <c r="G34" s="31"/>
      <c r="H34" s="151">
        <v>2.272</v>
      </c>
      <c r="I34" s="151">
        <v>1.7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2469</v>
      </c>
      <c r="D35" s="30">
        <v>2700</v>
      </c>
      <c r="E35" s="30">
        <v>3000</v>
      </c>
      <c r="F35" s="31"/>
      <c r="G35" s="31"/>
      <c r="H35" s="151">
        <v>9.741</v>
      </c>
      <c r="I35" s="151">
        <v>7.5</v>
      </c>
      <c r="J35" s="151">
        <v>8.4</v>
      </c>
      <c r="K35" s="32"/>
    </row>
    <row r="36" spans="1:11" s="33" customFormat="1" ht="11.25" customHeight="1">
      <c r="A36" s="35" t="s">
        <v>27</v>
      </c>
      <c r="B36" s="29"/>
      <c r="C36" s="30">
        <v>517</v>
      </c>
      <c r="D36" s="30">
        <v>559</v>
      </c>
      <c r="E36" s="30"/>
      <c r="F36" s="31"/>
      <c r="G36" s="31"/>
      <c r="H36" s="151">
        <v>1.466</v>
      </c>
      <c r="I36" s="151">
        <v>1.677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4606</v>
      </c>
      <c r="D37" s="38">
        <v>4659</v>
      </c>
      <c r="E37" s="38">
        <v>3500</v>
      </c>
      <c r="F37" s="39">
        <v>75.12341704228375</v>
      </c>
      <c r="G37" s="40"/>
      <c r="H37" s="152">
        <v>15.385</v>
      </c>
      <c r="I37" s="153">
        <v>12.777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1453</v>
      </c>
      <c r="D39" s="38">
        <v>1500</v>
      </c>
      <c r="E39" s="38">
        <v>1296</v>
      </c>
      <c r="F39" s="39">
        <v>86.4</v>
      </c>
      <c r="G39" s="40"/>
      <c r="H39" s="152">
        <v>2.051</v>
      </c>
      <c r="I39" s="153">
        <v>1.8</v>
      </c>
      <c r="J39" s="153">
        <v>1.3</v>
      </c>
      <c r="K39" s="41">
        <v>72.22222222222221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446</v>
      </c>
      <c r="D41" s="30">
        <v>548</v>
      </c>
      <c r="E41" s="30">
        <v>325</v>
      </c>
      <c r="F41" s="31"/>
      <c r="G41" s="31"/>
      <c r="H41" s="151">
        <v>1.008</v>
      </c>
      <c r="I41" s="151">
        <v>0.347</v>
      </c>
      <c r="J41" s="151">
        <v>0.538</v>
      </c>
      <c r="K41" s="32"/>
    </row>
    <row r="42" spans="1:11" s="33" customFormat="1" ht="11.25" customHeight="1">
      <c r="A42" s="35" t="s">
        <v>31</v>
      </c>
      <c r="B42" s="29"/>
      <c r="C42" s="30">
        <v>5673</v>
      </c>
      <c r="D42" s="30">
        <v>3659</v>
      </c>
      <c r="E42" s="30">
        <v>3700</v>
      </c>
      <c r="F42" s="31"/>
      <c r="G42" s="31"/>
      <c r="H42" s="151">
        <v>23.11</v>
      </c>
      <c r="I42" s="151">
        <v>8.238</v>
      </c>
      <c r="J42" s="151">
        <v>14.3</v>
      </c>
      <c r="K42" s="32"/>
    </row>
    <row r="43" spans="1:11" s="33" customFormat="1" ht="11.25" customHeight="1">
      <c r="A43" s="35" t="s">
        <v>32</v>
      </c>
      <c r="B43" s="29"/>
      <c r="C43" s="30">
        <v>2425</v>
      </c>
      <c r="D43" s="30">
        <v>2296</v>
      </c>
      <c r="E43" s="30">
        <v>2400</v>
      </c>
      <c r="F43" s="31"/>
      <c r="G43" s="31"/>
      <c r="H43" s="151">
        <v>9.922</v>
      </c>
      <c r="I43" s="151">
        <v>3.452</v>
      </c>
      <c r="J43" s="151">
        <v>4.54</v>
      </c>
      <c r="K43" s="32"/>
    </row>
    <row r="44" spans="1:11" s="33" customFormat="1" ht="11.25" customHeight="1">
      <c r="A44" s="35" t="s">
        <v>33</v>
      </c>
      <c r="B44" s="29"/>
      <c r="C44" s="30">
        <v>4379</v>
      </c>
      <c r="D44" s="30">
        <v>4037</v>
      </c>
      <c r="E44" s="30">
        <v>3750</v>
      </c>
      <c r="F44" s="31"/>
      <c r="G44" s="31"/>
      <c r="H44" s="151">
        <v>15.894</v>
      </c>
      <c r="I44" s="151">
        <v>5.378</v>
      </c>
      <c r="J44" s="151">
        <v>10.425</v>
      </c>
      <c r="K44" s="32"/>
    </row>
    <row r="45" spans="1:11" s="33" customFormat="1" ht="11.25" customHeight="1">
      <c r="A45" s="35" t="s">
        <v>34</v>
      </c>
      <c r="B45" s="29"/>
      <c r="C45" s="30">
        <v>3982</v>
      </c>
      <c r="D45" s="30">
        <v>4015</v>
      </c>
      <c r="E45" s="30">
        <v>3200</v>
      </c>
      <c r="F45" s="31"/>
      <c r="G45" s="31"/>
      <c r="H45" s="151">
        <v>13.068</v>
      </c>
      <c r="I45" s="151">
        <v>2.621</v>
      </c>
      <c r="J45" s="151">
        <v>8.1</v>
      </c>
      <c r="K45" s="32"/>
    </row>
    <row r="46" spans="1:11" s="33" customFormat="1" ht="11.25" customHeight="1">
      <c r="A46" s="35" t="s">
        <v>35</v>
      </c>
      <c r="B46" s="29"/>
      <c r="C46" s="30">
        <v>2209</v>
      </c>
      <c r="D46" s="30">
        <v>2081</v>
      </c>
      <c r="E46" s="30">
        <v>2000</v>
      </c>
      <c r="F46" s="31"/>
      <c r="G46" s="31"/>
      <c r="H46" s="151">
        <v>7.123</v>
      </c>
      <c r="I46" s="151">
        <v>2.457</v>
      </c>
      <c r="J46" s="151">
        <v>5</v>
      </c>
      <c r="K46" s="32"/>
    </row>
    <row r="47" spans="1:11" s="33" customFormat="1" ht="11.25" customHeight="1">
      <c r="A47" s="35" t="s">
        <v>36</v>
      </c>
      <c r="B47" s="29"/>
      <c r="C47" s="30">
        <v>4745</v>
      </c>
      <c r="D47" s="30">
        <v>3931</v>
      </c>
      <c r="E47" s="30">
        <v>3900</v>
      </c>
      <c r="F47" s="31"/>
      <c r="G47" s="31"/>
      <c r="H47" s="151">
        <v>16.668</v>
      </c>
      <c r="I47" s="151">
        <v>6.406</v>
      </c>
      <c r="J47" s="151">
        <v>10.63</v>
      </c>
      <c r="K47" s="32"/>
    </row>
    <row r="48" spans="1:11" s="33" customFormat="1" ht="11.25" customHeight="1">
      <c r="A48" s="35" t="s">
        <v>37</v>
      </c>
      <c r="B48" s="29"/>
      <c r="C48" s="30">
        <v>2566</v>
      </c>
      <c r="D48" s="30">
        <v>1802</v>
      </c>
      <c r="E48" s="30">
        <v>1802</v>
      </c>
      <c r="F48" s="31"/>
      <c r="G48" s="31"/>
      <c r="H48" s="151">
        <v>12.596</v>
      </c>
      <c r="I48" s="151">
        <v>1.86</v>
      </c>
      <c r="J48" s="151">
        <v>4.038</v>
      </c>
      <c r="K48" s="32"/>
    </row>
    <row r="49" spans="1:11" s="33" customFormat="1" ht="11.25" customHeight="1">
      <c r="A49" s="35" t="s">
        <v>38</v>
      </c>
      <c r="B49" s="29"/>
      <c r="C49" s="30">
        <v>4296</v>
      </c>
      <c r="D49" s="30">
        <v>2976</v>
      </c>
      <c r="E49" s="30">
        <v>2890</v>
      </c>
      <c r="F49" s="31"/>
      <c r="G49" s="31"/>
      <c r="H49" s="151">
        <v>13.862</v>
      </c>
      <c r="I49" s="151">
        <v>2.303</v>
      </c>
      <c r="J49" s="151">
        <v>8.605</v>
      </c>
      <c r="K49" s="32"/>
    </row>
    <row r="50" spans="1:11" s="42" customFormat="1" ht="11.25" customHeight="1">
      <c r="A50" s="43" t="s">
        <v>39</v>
      </c>
      <c r="B50" s="37"/>
      <c r="C50" s="38">
        <v>30721</v>
      </c>
      <c r="D50" s="38">
        <v>25345</v>
      </c>
      <c r="E50" s="38">
        <v>23967</v>
      </c>
      <c r="F50" s="39">
        <v>94.56303018346814</v>
      </c>
      <c r="G50" s="40"/>
      <c r="H50" s="152">
        <v>113.251</v>
      </c>
      <c r="I50" s="153">
        <v>33.062</v>
      </c>
      <c r="J50" s="153">
        <v>66.176</v>
      </c>
      <c r="K50" s="41">
        <v>200.15728026132723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5581</v>
      </c>
      <c r="D52" s="38">
        <v>5581</v>
      </c>
      <c r="E52" s="38">
        <v>5581</v>
      </c>
      <c r="F52" s="39">
        <v>100</v>
      </c>
      <c r="G52" s="40"/>
      <c r="H52" s="152">
        <v>10.53</v>
      </c>
      <c r="I52" s="153">
        <v>10.53</v>
      </c>
      <c r="J52" s="153">
        <v>10.53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15910</v>
      </c>
      <c r="D54" s="30">
        <v>12800</v>
      </c>
      <c r="E54" s="30">
        <v>12800</v>
      </c>
      <c r="F54" s="31"/>
      <c r="G54" s="31"/>
      <c r="H54" s="151">
        <v>27.523</v>
      </c>
      <c r="I54" s="151">
        <v>15.6</v>
      </c>
      <c r="J54" s="151">
        <v>19.88</v>
      </c>
      <c r="K54" s="32"/>
    </row>
    <row r="55" spans="1:11" s="33" customFormat="1" ht="11.25" customHeight="1">
      <c r="A55" s="35" t="s">
        <v>42</v>
      </c>
      <c r="B55" s="29"/>
      <c r="C55" s="30">
        <v>14368</v>
      </c>
      <c r="D55" s="30">
        <v>10103</v>
      </c>
      <c r="E55" s="30">
        <v>10500</v>
      </c>
      <c r="F55" s="31"/>
      <c r="G55" s="31"/>
      <c r="H55" s="151">
        <v>32.786</v>
      </c>
      <c r="I55" s="151">
        <v>18.185</v>
      </c>
      <c r="J55" s="151">
        <v>31.68</v>
      </c>
      <c r="K55" s="32"/>
    </row>
    <row r="56" spans="1:11" s="33" customFormat="1" ht="11.25" customHeight="1">
      <c r="A56" s="35" t="s">
        <v>43</v>
      </c>
      <c r="B56" s="29"/>
      <c r="C56" s="30">
        <v>12258</v>
      </c>
      <c r="D56" s="30">
        <v>6929</v>
      </c>
      <c r="E56" s="30">
        <v>7853</v>
      </c>
      <c r="F56" s="31"/>
      <c r="G56" s="31"/>
      <c r="H56" s="151">
        <v>33.862</v>
      </c>
      <c r="I56" s="151">
        <v>19.705</v>
      </c>
      <c r="J56" s="151">
        <v>19.391</v>
      </c>
      <c r="K56" s="32"/>
    </row>
    <row r="57" spans="1:11" s="33" customFormat="1" ht="11.25" customHeight="1">
      <c r="A57" s="35" t="s">
        <v>44</v>
      </c>
      <c r="B57" s="29"/>
      <c r="C57" s="30">
        <v>12978</v>
      </c>
      <c r="D57" s="30">
        <v>9610</v>
      </c>
      <c r="E57" s="30">
        <v>9610</v>
      </c>
      <c r="F57" s="31"/>
      <c r="G57" s="31"/>
      <c r="H57" s="151">
        <v>23.516</v>
      </c>
      <c r="I57" s="151">
        <v>19.22</v>
      </c>
      <c r="J57" s="151">
        <v>24.025</v>
      </c>
      <c r="K57" s="32"/>
    </row>
    <row r="58" spans="1:11" s="33" customFormat="1" ht="11.25" customHeight="1">
      <c r="A58" s="35" t="s">
        <v>45</v>
      </c>
      <c r="B58" s="29"/>
      <c r="C58" s="30">
        <v>34506</v>
      </c>
      <c r="D58" s="30">
        <v>28056</v>
      </c>
      <c r="E58" s="30">
        <v>26652</v>
      </c>
      <c r="F58" s="31"/>
      <c r="G58" s="31"/>
      <c r="H58" s="151">
        <v>65.736</v>
      </c>
      <c r="I58" s="151">
        <v>28.226</v>
      </c>
      <c r="J58" s="151">
        <v>67.873</v>
      </c>
      <c r="K58" s="32"/>
    </row>
    <row r="59" spans="1:11" s="42" customFormat="1" ht="11.25" customHeight="1">
      <c r="A59" s="36" t="s">
        <v>46</v>
      </c>
      <c r="B59" s="37"/>
      <c r="C59" s="38">
        <v>90020</v>
      </c>
      <c r="D59" s="38">
        <v>67498</v>
      </c>
      <c r="E59" s="38">
        <v>67415</v>
      </c>
      <c r="F59" s="39">
        <v>99.87703339358204</v>
      </c>
      <c r="G59" s="40"/>
      <c r="H59" s="152">
        <v>183.423</v>
      </c>
      <c r="I59" s="153">
        <v>100.93599999999999</v>
      </c>
      <c r="J59" s="153">
        <v>162.849</v>
      </c>
      <c r="K59" s="41">
        <v>161.3388681937069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</v>
      </c>
      <c r="D61" s="30"/>
      <c r="E61" s="30">
        <v>26</v>
      </c>
      <c r="F61" s="31"/>
      <c r="G61" s="31"/>
      <c r="H61" s="151">
        <v>0.003</v>
      </c>
      <c r="I61" s="151"/>
      <c r="J61" s="151">
        <v>0.063</v>
      </c>
      <c r="K61" s="32"/>
    </row>
    <row r="62" spans="1:11" s="33" customFormat="1" ht="11.25" customHeight="1">
      <c r="A62" s="35" t="s">
        <v>48</v>
      </c>
      <c r="B62" s="29"/>
      <c r="C62" s="30">
        <v>256</v>
      </c>
      <c r="D62" s="30">
        <v>326</v>
      </c>
      <c r="E62" s="30"/>
      <c r="F62" s="31"/>
      <c r="G62" s="31"/>
      <c r="H62" s="151">
        <v>0.518</v>
      </c>
      <c r="I62" s="151">
        <v>0.515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325</v>
      </c>
      <c r="D63" s="30">
        <v>327</v>
      </c>
      <c r="E63" s="30"/>
      <c r="F63" s="31"/>
      <c r="G63" s="31"/>
      <c r="H63" s="151">
        <v>0.298</v>
      </c>
      <c r="I63" s="151">
        <v>0.624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582</v>
      </c>
      <c r="D64" s="38">
        <v>653</v>
      </c>
      <c r="E64" s="38">
        <v>26</v>
      </c>
      <c r="F64" s="39">
        <v>3.9816232771822357</v>
      </c>
      <c r="G64" s="40"/>
      <c r="H64" s="152">
        <v>0.819</v>
      </c>
      <c r="I64" s="153">
        <v>1.139</v>
      </c>
      <c r="J64" s="153">
        <v>0.063</v>
      </c>
      <c r="K64" s="41">
        <v>5.53116769095698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419</v>
      </c>
      <c r="D66" s="38">
        <v>386</v>
      </c>
      <c r="E66" s="38">
        <v>125</v>
      </c>
      <c r="F66" s="39">
        <v>32.38341968911917</v>
      </c>
      <c r="G66" s="40"/>
      <c r="H66" s="152">
        <v>0.303</v>
      </c>
      <c r="I66" s="153">
        <v>0.279</v>
      </c>
      <c r="J66" s="153">
        <v>0.461</v>
      </c>
      <c r="K66" s="41">
        <v>165.23297491039426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12383</v>
      </c>
      <c r="D68" s="30">
        <v>11000</v>
      </c>
      <c r="E68" s="30">
        <v>11000</v>
      </c>
      <c r="F68" s="31"/>
      <c r="G68" s="31"/>
      <c r="H68" s="151">
        <v>29.1</v>
      </c>
      <c r="I68" s="151">
        <v>21</v>
      </c>
      <c r="J68" s="151">
        <v>23</v>
      </c>
      <c r="K68" s="32"/>
    </row>
    <row r="69" spans="1:11" s="33" customFormat="1" ht="11.25" customHeight="1">
      <c r="A69" s="35" t="s">
        <v>53</v>
      </c>
      <c r="B69" s="29"/>
      <c r="C69" s="30">
        <v>2831</v>
      </c>
      <c r="D69" s="30">
        <v>1200</v>
      </c>
      <c r="E69" s="30">
        <v>1500</v>
      </c>
      <c r="F69" s="31"/>
      <c r="G69" s="31"/>
      <c r="H69" s="151">
        <v>5.059</v>
      </c>
      <c r="I69" s="151">
        <v>1.4</v>
      </c>
      <c r="J69" s="151">
        <v>2.6</v>
      </c>
      <c r="K69" s="32"/>
    </row>
    <row r="70" spans="1:11" s="42" customFormat="1" ht="11.25" customHeight="1">
      <c r="A70" s="36" t="s">
        <v>54</v>
      </c>
      <c r="B70" s="37"/>
      <c r="C70" s="38">
        <v>15214</v>
      </c>
      <c r="D70" s="38">
        <v>12200</v>
      </c>
      <c r="E70" s="38">
        <v>12500</v>
      </c>
      <c r="F70" s="39">
        <v>102.45901639344262</v>
      </c>
      <c r="G70" s="40"/>
      <c r="H70" s="152">
        <v>34.159</v>
      </c>
      <c r="I70" s="153">
        <v>22.4</v>
      </c>
      <c r="J70" s="153">
        <v>25.6</v>
      </c>
      <c r="K70" s="41">
        <v>114.28571428571429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337</v>
      </c>
      <c r="D72" s="30">
        <v>100</v>
      </c>
      <c r="E72" s="30">
        <v>99</v>
      </c>
      <c r="F72" s="31"/>
      <c r="G72" s="31"/>
      <c r="H72" s="151">
        <v>0.057</v>
      </c>
      <c r="I72" s="151">
        <v>0.13</v>
      </c>
      <c r="J72" s="151">
        <v>0.129</v>
      </c>
      <c r="K72" s="32"/>
    </row>
    <row r="73" spans="1:11" s="33" customFormat="1" ht="11.25" customHeight="1">
      <c r="A73" s="35" t="s">
        <v>56</v>
      </c>
      <c r="B73" s="29"/>
      <c r="C73" s="30">
        <v>10933</v>
      </c>
      <c r="D73" s="30">
        <v>10950</v>
      </c>
      <c r="E73" s="30">
        <v>12417</v>
      </c>
      <c r="F73" s="31"/>
      <c r="G73" s="31"/>
      <c r="H73" s="151">
        <v>25.129</v>
      </c>
      <c r="I73" s="151">
        <v>13.14</v>
      </c>
      <c r="J73" s="151">
        <v>39.734</v>
      </c>
      <c r="K73" s="32"/>
    </row>
    <row r="74" spans="1:11" s="33" customFormat="1" ht="11.25" customHeight="1">
      <c r="A74" s="35" t="s">
        <v>57</v>
      </c>
      <c r="B74" s="29"/>
      <c r="C74" s="30">
        <v>4588</v>
      </c>
      <c r="D74" s="30">
        <v>5120</v>
      </c>
      <c r="E74" s="30"/>
      <c r="F74" s="31"/>
      <c r="G74" s="31"/>
      <c r="H74" s="151">
        <v>8.301</v>
      </c>
      <c r="I74" s="151">
        <v>6.912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1504</v>
      </c>
      <c r="D75" s="30">
        <v>834</v>
      </c>
      <c r="E75" s="30">
        <v>821</v>
      </c>
      <c r="F75" s="31"/>
      <c r="G75" s="31"/>
      <c r="H75" s="151">
        <v>2.217</v>
      </c>
      <c r="I75" s="151">
        <v>1.18</v>
      </c>
      <c r="J75" s="151">
        <v>1.071</v>
      </c>
      <c r="K75" s="32"/>
    </row>
    <row r="76" spans="1:11" s="33" customFormat="1" ht="11.25" customHeight="1">
      <c r="A76" s="35" t="s">
        <v>59</v>
      </c>
      <c r="B76" s="29"/>
      <c r="C76" s="30">
        <v>5601</v>
      </c>
      <c r="D76" s="30">
        <v>6154</v>
      </c>
      <c r="E76" s="30">
        <v>6154</v>
      </c>
      <c r="F76" s="31"/>
      <c r="G76" s="31"/>
      <c r="H76" s="151">
        <v>16.168</v>
      </c>
      <c r="I76" s="151">
        <v>25.847</v>
      </c>
      <c r="J76" s="151">
        <v>20.308</v>
      </c>
      <c r="K76" s="32"/>
    </row>
    <row r="77" spans="1:11" s="33" customFormat="1" ht="11.25" customHeight="1">
      <c r="A77" s="35" t="s">
        <v>60</v>
      </c>
      <c r="B77" s="29"/>
      <c r="C77" s="30">
        <v>1220</v>
      </c>
      <c r="D77" s="30">
        <v>1125</v>
      </c>
      <c r="E77" s="30">
        <v>1125</v>
      </c>
      <c r="F77" s="31"/>
      <c r="G77" s="31"/>
      <c r="H77" s="151">
        <v>2.101</v>
      </c>
      <c r="I77" s="151">
        <v>3.778</v>
      </c>
      <c r="J77" s="151">
        <v>3.778</v>
      </c>
      <c r="K77" s="32"/>
    </row>
    <row r="78" spans="1:11" s="33" customFormat="1" ht="11.25" customHeight="1">
      <c r="A78" s="35" t="s">
        <v>61</v>
      </c>
      <c r="B78" s="29"/>
      <c r="C78" s="30">
        <v>1431</v>
      </c>
      <c r="D78" s="30">
        <v>1660</v>
      </c>
      <c r="E78" s="30">
        <v>1600</v>
      </c>
      <c r="F78" s="31"/>
      <c r="G78" s="31"/>
      <c r="H78" s="151">
        <v>3.215</v>
      </c>
      <c r="I78" s="151">
        <v>4.553</v>
      </c>
      <c r="J78" s="151">
        <v>4.16</v>
      </c>
      <c r="K78" s="32"/>
    </row>
    <row r="79" spans="1:11" s="33" customFormat="1" ht="11.25" customHeight="1">
      <c r="A79" s="35" t="s">
        <v>62</v>
      </c>
      <c r="B79" s="29"/>
      <c r="C79" s="30">
        <v>15219</v>
      </c>
      <c r="D79" s="30">
        <v>15405</v>
      </c>
      <c r="E79" s="30">
        <v>14300</v>
      </c>
      <c r="F79" s="31"/>
      <c r="G79" s="31"/>
      <c r="H79" s="151">
        <v>33.736</v>
      </c>
      <c r="I79" s="151">
        <v>42.679</v>
      </c>
      <c r="J79" s="151">
        <v>33.584</v>
      </c>
      <c r="K79" s="32"/>
    </row>
    <row r="80" spans="1:11" s="42" customFormat="1" ht="11.25" customHeight="1">
      <c r="A80" s="43" t="s">
        <v>63</v>
      </c>
      <c r="B80" s="37"/>
      <c r="C80" s="38">
        <v>40833</v>
      </c>
      <c r="D80" s="38">
        <v>41348</v>
      </c>
      <c r="E80" s="38">
        <v>36516</v>
      </c>
      <c r="F80" s="39">
        <v>88.31382412692271</v>
      </c>
      <c r="G80" s="40"/>
      <c r="H80" s="152">
        <v>90.924</v>
      </c>
      <c r="I80" s="153">
        <v>98.219</v>
      </c>
      <c r="J80" s="153">
        <v>102.764</v>
      </c>
      <c r="K80" s="41">
        <v>104.62741424775247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6</v>
      </c>
      <c r="D82" s="30">
        <v>6</v>
      </c>
      <c r="E82" s="30">
        <v>6</v>
      </c>
      <c r="F82" s="31"/>
      <c r="G82" s="31"/>
      <c r="H82" s="151">
        <v>0.004</v>
      </c>
      <c r="I82" s="151">
        <v>0.004</v>
      </c>
      <c r="J82" s="151">
        <v>0.004</v>
      </c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51">
        <v>0.001</v>
      </c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>
        <v>7</v>
      </c>
      <c r="D84" s="38">
        <v>6</v>
      </c>
      <c r="E84" s="38">
        <v>6</v>
      </c>
      <c r="F84" s="39">
        <v>100</v>
      </c>
      <c r="G84" s="40"/>
      <c r="H84" s="152">
        <v>0.005</v>
      </c>
      <c r="I84" s="153">
        <v>0.004</v>
      </c>
      <c r="J84" s="153">
        <v>0.004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227792</v>
      </c>
      <c r="D87" s="53">
        <v>190021</v>
      </c>
      <c r="E87" s="53">
        <v>184376</v>
      </c>
      <c r="F87" s="54">
        <f>IF(D87&gt;0,100*E87/D87,0)</f>
        <v>97.02927571163187</v>
      </c>
      <c r="G87" s="40"/>
      <c r="H87" s="156">
        <v>550.8380000000001</v>
      </c>
      <c r="I87" s="157">
        <v>349.32000000000005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9" zoomScaleSheetLayoutView="99" zoomScalePageLayoutView="0" workbookViewId="0" topLeftCell="A49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2153</v>
      </c>
      <c r="D24" s="38">
        <v>2149</v>
      </c>
      <c r="E24" s="38"/>
      <c r="F24" s="39"/>
      <c r="G24" s="40"/>
      <c r="H24" s="152">
        <v>14.69</v>
      </c>
      <c r="I24" s="153">
        <v>11.915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3222</v>
      </c>
      <c r="D28" s="30">
        <v>3325</v>
      </c>
      <c r="E28" s="30">
        <v>3292</v>
      </c>
      <c r="F28" s="31"/>
      <c r="G28" s="31"/>
      <c r="H28" s="151">
        <v>18.246</v>
      </c>
      <c r="I28" s="151">
        <v>18.924</v>
      </c>
      <c r="J28" s="151"/>
      <c r="K28" s="32"/>
    </row>
    <row r="29" spans="1:11" s="33" customFormat="1" ht="11.25" customHeight="1">
      <c r="A29" s="35" t="s">
        <v>21</v>
      </c>
      <c r="B29" s="29"/>
      <c r="C29" s="30">
        <v>47</v>
      </c>
      <c r="D29" s="30">
        <v>48</v>
      </c>
      <c r="E29" s="30">
        <v>48</v>
      </c>
      <c r="F29" s="31"/>
      <c r="G29" s="31"/>
      <c r="H29" s="151">
        <v>0.23</v>
      </c>
      <c r="I29" s="151">
        <v>0.197</v>
      </c>
      <c r="J29" s="151"/>
      <c r="K29" s="32"/>
    </row>
    <row r="30" spans="1:11" s="33" customFormat="1" ht="11.25" customHeight="1">
      <c r="A30" s="35" t="s">
        <v>22</v>
      </c>
      <c r="B30" s="29"/>
      <c r="C30" s="30">
        <v>2216</v>
      </c>
      <c r="D30" s="30">
        <v>2126</v>
      </c>
      <c r="E30" s="30">
        <v>2200</v>
      </c>
      <c r="F30" s="31"/>
      <c r="G30" s="31"/>
      <c r="H30" s="151">
        <v>12.088</v>
      </c>
      <c r="I30" s="151">
        <v>10.488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5485</v>
      </c>
      <c r="D31" s="38">
        <v>5499</v>
      </c>
      <c r="E31" s="38">
        <v>5540</v>
      </c>
      <c r="F31" s="39">
        <v>100.74559010729223</v>
      </c>
      <c r="G31" s="40"/>
      <c r="H31" s="152">
        <v>30.564</v>
      </c>
      <c r="I31" s="153">
        <v>29.608999999999998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>
        <v>941</v>
      </c>
      <c r="D34" s="30">
        <v>940</v>
      </c>
      <c r="E34" s="30"/>
      <c r="F34" s="31"/>
      <c r="G34" s="31"/>
      <c r="H34" s="151">
        <v>6.016</v>
      </c>
      <c r="I34" s="151">
        <v>6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29</v>
      </c>
      <c r="D35" s="30">
        <v>50</v>
      </c>
      <c r="E35" s="30">
        <v>40</v>
      </c>
      <c r="F35" s="31"/>
      <c r="G35" s="31"/>
      <c r="H35" s="151">
        <v>0.223</v>
      </c>
      <c r="I35" s="151">
        <v>0.36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19891</v>
      </c>
      <c r="D36" s="30">
        <v>19890</v>
      </c>
      <c r="E36" s="30">
        <v>19586</v>
      </c>
      <c r="F36" s="31"/>
      <c r="G36" s="31"/>
      <c r="H36" s="151">
        <v>129.292</v>
      </c>
      <c r="I36" s="151">
        <v>115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20861</v>
      </c>
      <c r="D37" s="38">
        <v>20880</v>
      </c>
      <c r="E37" s="38"/>
      <c r="F37" s="39"/>
      <c r="G37" s="40"/>
      <c r="H37" s="152">
        <v>135.531</v>
      </c>
      <c r="I37" s="153">
        <v>121.36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28</v>
      </c>
      <c r="D39" s="38">
        <v>28</v>
      </c>
      <c r="E39" s="38">
        <v>32</v>
      </c>
      <c r="F39" s="39">
        <v>114.28571428571429</v>
      </c>
      <c r="G39" s="40"/>
      <c r="H39" s="152">
        <v>0.056</v>
      </c>
      <c r="I39" s="153">
        <v>0.055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133</v>
      </c>
      <c r="D54" s="30">
        <v>88</v>
      </c>
      <c r="E54" s="30">
        <v>80</v>
      </c>
      <c r="F54" s="31"/>
      <c r="G54" s="31"/>
      <c r="H54" s="151">
        <v>0.865</v>
      </c>
      <c r="I54" s="151">
        <v>0.572</v>
      </c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>
        <v>133</v>
      </c>
      <c r="D59" s="38">
        <v>88</v>
      </c>
      <c r="E59" s="38">
        <v>80</v>
      </c>
      <c r="F59" s="39">
        <v>90.9090909090909</v>
      </c>
      <c r="G59" s="40"/>
      <c r="H59" s="152">
        <v>0.865</v>
      </c>
      <c r="I59" s="153">
        <v>0.572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347</v>
      </c>
      <c r="D61" s="30">
        <v>450</v>
      </c>
      <c r="E61" s="30">
        <v>450</v>
      </c>
      <c r="F61" s="31"/>
      <c r="G61" s="31"/>
      <c r="H61" s="151">
        <v>1.17</v>
      </c>
      <c r="I61" s="151">
        <v>1.8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/>
      <c r="F62" s="31"/>
      <c r="G62" s="31"/>
      <c r="H62" s="151">
        <v>1.209</v>
      </c>
      <c r="I62" s="151">
        <v>1.318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14900</v>
      </c>
      <c r="D63" s="30">
        <v>14730</v>
      </c>
      <c r="E63" s="30">
        <v>14730</v>
      </c>
      <c r="F63" s="31"/>
      <c r="G63" s="31"/>
      <c r="H63" s="151">
        <v>120.02</v>
      </c>
      <c r="I63" s="151">
        <v>109.061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15400</v>
      </c>
      <c r="D64" s="38">
        <v>15333</v>
      </c>
      <c r="E64" s="38"/>
      <c r="F64" s="39"/>
      <c r="G64" s="40"/>
      <c r="H64" s="152">
        <v>122.399</v>
      </c>
      <c r="I64" s="153">
        <v>112.179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452</v>
      </c>
      <c r="D66" s="38">
        <v>445</v>
      </c>
      <c r="E66" s="38">
        <v>445</v>
      </c>
      <c r="F66" s="39">
        <v>100</v>
      </c>
      <c r="G66" s="40"/>
      <c r="H66" s="152">
        <v>2.707</v>
      </c>
      <c r="I66" s="153">
        <v>2.04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19078</v>
      </c>
      <c r="D68" s="30">
        <v>18200</v>
      </c>
      <c r="E68" s="30">
        <v>18500</v>
      </c>
      <c r="F68" s="31"/>
      <c r="G68" s="31"/>
      <c r="H68" s="151">
        <v>126.354</v>
      </c>
      <c r="I68" s="151">
        <v>127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5574</v>
      </c>
      <c r="D69" s="30">
        <v>5200</v>
      </c>
      <c r="E69" s="30">
        <v>5500</v>
      </c>
      <c r="F69" s="31"/>
      <c r="G69" s="31"/>
      <c r="H69" s="151">
        <v>37.585</v>
      </c>
      <c r="I69" s="151">
        <v>36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24652</v>
      </c>
      <c r="D70" s="38">
        <v>23400</v>
      </c>
      <c r="E70" s="38">
        <v>24000</v>
      </c>
      <c r="F70" s="39">
        <v>102.56410256410257</v>
      </c>
      <c r="G70" s="40"/>
      <c r="H70" s="152">
        <v>163.939</v>
      </c>
      <c r="I70" s="153">
        <v>163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>
        <v>2605</v>
      </c>
      <c r="D73" s="30">
        <v>2604</v>
      </c>
      <c r="E73" s="30">
        <v>2697</v>
      </c>
      <c r="F73" s="31"/>
      <c r="G73" s="31"/>
      <c r="H73" s="151">
        <v>20.836</v>
      </c>
      <c r="I73" s="151">
        <v>18.2</v>
      </c>
      <c r="J73" s="151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/>
      <c r="I75" s="151"/>
      <c r="J75" s="151"/>
      <c r="K75" s="32"/>
    </row>
    <row r="76" spans="1:11" s="33" customFormat="1" ht="11.25" customHeight="1">
      <c r="A76" s="35" t="s">
        <v>59</v>
      </c>
      <c r="B76" s="29"/>
      <c r="C76" s="30">
        <v>27</v>
      </c>
      <c r="D76" s="30">
        <v>27</v>
      </c>
      <c r="E76" s="30">
        <v>27</v>
      </c>
      <c r="F76" s="31"/>
      <c r="G76" s="31"/>
      <c r="H76" s="151">
        <v>0.246</v>
      </c>
      <c r="I76" s="151">
        <v>0.257</v>
      </c>
      <c r="J76" s="151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>
        <v>37476</v>
      </c>
      <c r="D79" s="30">
        <v>37481</v>
      </c>
      <c r="E79" s="30">
        <v>16179</v>
      </c>
      <c r="F79" s="31"/>
      <c r="G79" s="31"/>
      <c r="H79" s="151">
        <v>343.567</v>
      </c>
      <c r="I79" s="151">
        <v>346.172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40108</v>
      </c>
      <c r="D80" s="38">
        <v>40112</v>
      </c>
      <c r="E80" s="38">
        <v>18903</v>
      </c>
      <c r="F80" s="39">
        <v>47.12554846429996</v>
      </c>
      <c r="G80" s="40"/>
      <c r="H80" s="152">
        <v>364.649</v>
      </c>
      <c r="I80" s="153">
        <v>364.629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109272</v>
      </c>
      <c r="D87" s="53">
        <v>107934</v>
      </c>
      <c r="E87" s="53"/>
      <c r="F87" s="54"/>
      <c r="G87" s="40"/>
      <c r="H87" s="156">
        <v>835.4</v>
      </c>
      <c r="I87" s="157">
        <v>805.3590000000002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86" zoomScaleSheetLayoutView="86" zoomScalePageLayoutView="0" workbookViewId="0" topLeftCell="A49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34</v>
      </c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35</v>
      </c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69</v>
      </c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2177</v>
      </c>
      <c r="D19" s="30">
        <v>1126</v>
      </c>
      <c r="E19" s="30">
        <v>1000</v>
      </c>
      <c r="F19" s="31"/>
      <c r="G19" s="31"/>
      <c r="H19" s="151">
        <v>3.918</v>
      </c>
      <c r="I19" s="151">
        <v>1.914</v>
      </c>
      <c r="J19" s="151"/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51">
        <v>0.001</v>
      </c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>
        <v>5</v>
      </c>
      <c r="E21" s="30"/>
      <c r="F21" s="31"/>
      <c r="G21" s="31"/>
      <c r="H21" s="151">
        <v>0.006</v>
      </c>
      <c r="I21" s="151">
        <v>0.006</v>
      </c>
      <c r="J21" s="151"/>
      <c r="K21" s="32"/>
    </row>
    <row r="22" spans="1:11" s="42" customFormat="1" ht="11.25" customHeight="1">
      <c r="A22" s="36" t="s">
        <v>17</v>
      </c>
      <c r="B22" s="37"/>
      <c r="C22" s="38">
        <v>2183</v>
      </c>
      <c r="D22" s="38">
        <v>1131</v>
      </c>
      <c r="E22" s="38">
        <v>1000</v>
      </c>
      <c r="F22" s="39">
        <v>88.41732979664015</v>
      </c>
      <c r="G22" s="40"/>
      <c r="H22" s="152">
        <v>3.925</v>
      </c>
      <c r="I22" s="153">
        <v>1.92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3587</v>
      </c>
      <c r="D24" s="38">
        <v>2730</v>
      </c>
      <c r="E24" s="38">
        <v>1600</v>
      </c>
      <c r="F24" s="39">
        <v>58.608058608058606</v>
      </c>
      <c r="G24" s="40"/>
      <c r="H24" s="152">
        <v>7.056</v>
      </c>
      <c r="I24" s="153">
        <v>5.396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125</v>
      </c>
      <c r="D26" s="38">
        <v>75</v>
      </c>
      <c r="E26" s="38">
        <v>90</v>
      </c>
      <c r="F26" s="39">
        <v>120</v>
      </c>
      <c r="G26" s="40"/>
      <c r="H26" s="152">
        <v>0.248</v>
      </c>
      <c r="I26" s="153">
        <v>0.15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165</v>
      </c>
      <c r="D28" s="30">
        <v>598</v>
      </c>
      <c r="E28" s="30">
        <v>531</v>
      </c>
      <c r="F28" s="31"/>
      <c r="G28" s="31"/>
      <c r="H28" s="151">
        <v>0.505</v>
      </c>
      <c r="I28" s="151">
        <v>1.79</v>
      </c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382</v>
      </c>
      <c r="D30" s="30">
        <v>446</v>
      </c>
      <c r="E30" s="30">
        <v>400</v>
      </c>
      <c r="F30" s="31"/>
      <c r="G30" s="31"/>
      <c r="H30" s="151">
        <v>1.219</v>
      </c>
      <c r="I30" s="151">
        <v>1.225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547</v>
      </c>
      <c r="D31" s="38">
        <v>1044</v>
      </c>
      <c r="E31" s="38">
        <v>931</v>
      </c>
      <c r="F31" s="39">
        <v>89.17624521072797</v>
      </c>
      <c r="G31" s="40"/>
      <c r="H31" s="152">
        <v>1.7240000000000002</v>
      </c>
      <c r="I31" s="153">
        <v>3.015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186</v>
      </c>
      <c r="D33" s="30">
        <v>230</v>
      </c>
      <c r="E33" s="30">
        <v>150</v>
      </c>
      <c r="F33" s="31"/>
      <c r="G33" s="31"/>
      <c r="H33" s="151">
        <v>0.138</v>
      </c>
      <c r="I33" s="151">
        <v>0.168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872</v>
      </c>
      <c r="D34" s="30">
        <v>700</v>
      </c>
      <c r="E34" s="30">
        <v>700</v>
      </c>
      <c r="F34" s="31"/>
      <c r="G34" s="31"/>
      <c r="H34" s="151">
        <v>1.303</v>
      </c>
      <c r="I34" s="151">
        <v>1.05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37</v>
      </c>
      <c r="D35" s="30">
        <v>65</v>
      </c>
      <c r="E35" s="30">
        <v>50</v>
      </c>
      <c r="F35" s="31"/>
      <c r="G35" s="31"/>
      <c r="H35" s="151">
        <v>0.12</v>
      </c>
      <c r="I35" s="151">
        <v>0.127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33</v>
      </c>
      <c r="D36" s="30">
        <v>33</v>
      </c>
      <c r="E36" s="30">
        <v>11</v>
      </c>
      <c r="F36" s="31"/>
      <c r="G36" s="31"/>
      <c r="H36" s="151">
        <v>0.06</v>
      </c>
      <c r="I36" s="151">
        <v>0.06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1128</v>
      </c>
      <c r="D37" s="38">
        <v>1028</v>
      </c>
      <c r="E37" s="38">
        <v>911</v>
      </c>
      <c r="F37" s="39">
        <v>88.61867704280155</v>
      </c>
      <c r="G37" s="40"/>
      <c r="H37" s="152">
        <v>1.621</v>
      </c>
      <c r="I37" s="153">
        <v>1.405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2607</v>
      </c>
      <c r="D39" s="38">
        <v>2610</v>
      </c>
      <c r="E39" s="38">
        <v>2360</v>
      </c>
      <c r="F39" s="39">
        <v>90.42145593869732</v>
      </c>
      <c r="G39" s="40"/>
      <c r="H39" s="152">
        <v>1.079</v>
      </c>
      <c r="I39" s="153">
        <v>1.07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>
        <v>1051</v>
      </c>
      <c r="D42" s="30">
        <v>571</v>
      </c>
      <c r="E42" s="30">
        <v>575</v>
      </c>
      <c r="F42" s="31"/>
      <c r="G42" s="31"/>
      <c r="H42" s="151">
        <v>2.63</v>
      </c>
      <c r="I42" s="151">
        <v>1.435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26</v>
      </c>
      <c r="D43" s="30">
        <v>14</v>
      </c>
      <c r="E43" s="30">
        <v>10</v>
      </c>
      <c r="F43" s="31"/>
      <c r="G43" s="31"/>
      <c r="H43" s="151">
        <v>0.06</v>
      </c>
      <c r="I43" s="151">
        <v>0.031</v>
      </c>
      <c r="J43" s="151"/>
      <c r="K43" s="32"/>
    </row>
    <row r="44" spans="1:11" s="33" customFormat="1" ht="11.25" customHeight="1">
      <c r="A44" s="35" t="s">
        <v>33</v>
      </c>
      <c r="B44" s="29"/>
      <c r="C44" s="30">
        <v>110</v>
      </c>
      <c r="D44" s="30">
        <v>179</v>
      </c>
      <c r="E44" s="30">
        <v>110</v>
      </c>
      <c r="F44" s="31"/>
      <c r="G44" s="31"/>
      <c r="H44" s="151">
        <v>0.248</v>
      </c>
      <c r="I44" s="151">
        <v>0.057</v>
      </c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>
        <v>11</v>
      </c>
      <c r="E45" s="30">
        <v>6</v>
      </c>
      <c r="F45" s="31"/>
      <c r="G45" s="31"/>
      <c r="H45" s="151"/>
      <c r="I45" s="151">
        <v>0.004</v>
      </c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>
        <v>10</v>
      </c>
      <c r="E46" s="30">
        <v>10</v>
      </c>
      <c r="F46" s="31"/>
      <c r="G46" s="31"/>
      <c r="H46" s="151"/>
      <c r="I46" s="151">
        <v>0.006</v>
      </c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>
        <v>18</v>
      </c>
      <c r="D49" s="30"/>
      <c r="E49" s="30">
        <v>20</v>
      </c>
      <c r="F49" s="31"/>
      <c r="G49" s="31"/>
      <c r="H49" s="151">
        <v>0.03</v>
      </c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1205</v>
      </c>
      <c r="D50" s="38">
        <v>785</v>
      </c>
      <c r="E50" s="38">
        <v>731</v>
      </c>
      <c r="F50" s="39">
        <v>93.12101910828025</v>
      </c>
      <c r="G50" s="40"/>
      <c r="H50" s="152">
        <v>2.9679999999999995</v>
      </c>
      <c r="I50" s="153">
        <v>1.533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19</v>
      </c>
      <c r="D52" s="38">
        <v>19</v>
      </c>
      <c r="E52" s="38">
        <v>19</v>
      </c>
      <c r="F52" s="39">
        <v>100</v>
      </c>
      <c r="G52" s="40"/>
      <c r="H52" s="152">
        <v>0.021</v>
      </c>
      <c r="I52" s="153">
        <v>0.021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15</v>
      </c>
      <c r="D54" s="30"/>
      <c r="E54" s="30"/>
      <c r="F54" s="31"/>
      <c r="G54" s="31"/>
      <c r="H54" s="151">
        <v>0.019</v>
      </c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>
        <v>53</v>
      </c>
      <c r="D55" s="30">
        <v>61</v>
      </c>
      <c r="E55" s="30">
        <v>61</v>
      </c>
      <c r="F55" s="31"/>
      <c r="G55" s="31"/>
      <c r="H55" s="151">
        <v>0.053</v>
      </c>
      <c r="I55" s="151">
        <v>0.06</v>
      </c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>
        <v>6</v>
      </c>
      <c r="E56" s="30">
        <v>6</v>
      </c>
      <c r="F56" s="31"/>
      <c r="G56" s="31"/>
      <c r="H56" s="151"/>
      <c r="I56" s="151">
        <v>0.009</v>
      </c>
      <c r="J56" s="151"/>
      <c r="K56" s="32"/>
    </row>
    <row r="57" spans="1:11" s="33" customFormat="1" ht="11.25" customHeight="1">
      <c r="A57" s="35" t="s">
        <v>44</v>
      </c>
      <c r="B57" s="29"/>
      <c r="C57" s="30">
        <v>148</v>
      </c>
      <c r="D57" s="30">
        <v>90</v>
      </c>
      <c r="E57" s="30">
        <v>90</v>
      </c>
      <c r="F57" s="31"/>
      <c r="G57" s="31"/>
      <c r="H57" s="151">
        <v>0.289</v>
      </c>
      <c r="I57" s="151">
        <v>0.162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15</v>
      </c>
      <c r="D58" s="30">
        <v>28</v>
      </c>
      <c r="E58" s="30">
        <v>30</v>
      </c>
      <c r="F58" s="31"/>
      <c r="G58" s="31"/>
      <c r="H58" s="151">
        <v>0.014</v>
      </c>
      <c r="I58" s="151">
        <v>0.011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231</v>
      </c>
      <c r="D59" s="38">
        <v>185</v>
      </c>
      <c r="E59" s="38">
        <v>187</v>
      </c>
      <c r="F59" s="39">
        <v>101.08108108108108</v>
      </c>
      <c r="G59" s="40"/>
      <c r="H59" s="152">
        <v>0.375</v>
      </c>
      <c r="I59" s="153">
        <v>0.242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30</v>
      </c>
      <c r="D61" s="30">
        <v>20</v>
      </c>
      <c r="E61" s="30">
        <v>24</v>
      </c>
      <c r="F61" s="31"/>
      <c r="G61" s="31"/>
      <c r="H61" s="151">
        <v>0.058</v>
      </c>
      <c r="I61" s="151">
        <v>0.056</v>
      </c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>
        <v>30</v>
      </c>
      <c r="D64" s="38">
        <v>20</v>
      </c>
      <c r="E64" s="38">
        <v>24</v>
      </c>
      <c r="F64" s="39">
        <v>120</v>
      </c>
      <c r="G64" s="40"/>
      <c r="H64" s="152">
        <v>0.058</v>
      </c>
      <c r="I64" s="153">
        <v>0.056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15</v>
      </c>
      <c r="D66" s="38">
        <v>15</v>
      </c>
      <c r="E66" s="38">
        <v>11</v>
      </c>
      <c r="F66" s="39">
        <v>73.33333333333333</v>
      </c>
      <c r="G66" s="40"/>
      <c r="H66" s="152">
        <v>0.014</v>
      </c>
      <c r="I66" s="153">
        <v>0.014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1877</v>
      </c>
      <c r="D68" s="30">
        <v>1800</v>
      </c>
      <c r="E68" s="30">
        <v>1800</v>
      </c>
      <c r="F68" s="31"/>
      <c r="G68" s="31"/>
      <c r="H68" s="151">
        <v>2.027</v>
      </c>
      <c r="I68" s="151">
        <v>1.75</v>
      </c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>
        <v>1877</v>
      </c>
      <c r="D70" s="38">
        <v>1800</v>
      </c>
      <c r="E70" s="38">
        <v>1800</v>
      </c>
      <c r="F70" s="39">
        <v>100</v>
      </c>
      <c r="G70" s="40"/>
      <c r="H70" s="152">
        <v>2.027</v>
      </c>
      <c r="I70" s="153">
        <v>1.75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29</v>
      </c>
      <c r="D72" s="30">
        <v>26</v>
      </c>
      <c r="E72" s="30">
        <v>29</v>
      </c>
      <c r="F72" s="31"/>
      <c r="G72" s="31"/>
      <c r="H72" s="151">
        <v>0.032</v>
      </c>
      <c r="I72" s="151">
        <v>0.034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6497</v>
      </c>
      <c r="D73" s="30">
        <v>6500</v>
      </c>
      <c r="E73" s="30">
        <v>5000</v>
      </c>
      <c r="F73" s="31"/>
      <c r="G73" s="31"/>
      <c r="H73" s="151">
        <v>7.093</v>
      </c>
      <c r="I73" s="151">
        <v>4.55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6742</v>
      </c>
      <c r="D74" s="30">
        <v>5755</v>
      </c>
      <c r="E74" s="30">
        <v>5800</v>
      </c>
      <c r="F74" s="31"/>
      <c r="G74" s="31"/>
      <c r="H74" s="151">
        <v>6.93</v>
      </c>
      <c r="I74" s="151">
        <v>4.316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615</v>
      </c>
      <c r="D75" s="30">
        <v>510</v>
      </c>
      <c r="E75" s="30">
        <v>501</v>
      </c>
      <c r="F75" s="31"/>
      <c r="G75" s="31"/>
      <c r="H75" s="151">
        <v>0.49</v>
      </c>
      <c r="I75" s="151">
        <v>0.477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1006</v>
      </c>
      <c r="D76" s="30">
        <v>1200</v>
      </c>
      <c r="E76" s="30">
        <v>1200</v>
      </c>
      <c r="F76" s="31"/>
      <c r="G76" s="31"/>
      <c r="H76" s="151">
        <v>1.61</v>
      </c>
      <c r="I76" s="151">
        <v>1.56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517</v>
      </c>
      <c r="D77" s="30">
        <v>415</v>
      </c>
      <c r="E77" s="30">
        <v>563</v>
      </c>
      <c r="F77" s="31"/>
      <c r="G77" s="31"/>
      <c r="H77" s="151">
        <v>0.613</v>
      </c>
      <c r="I77" s="151">
        <v>0.358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3969</v>
      </c>
      <c r="D78" s="30">
        <v>3420</v>
      </c>
      <c r="E78" s="30">
        <v>3420</v>
      </c>
      <c r="F78" s="31"/>
      <c r="G78" s="31"/>
      <c r="H78" s="151">
        <v>6.089</v>
      </c>
      <c r="I78" s="151">
        <v>5.797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14128</v>
      </c>
      <c r="D79" s="30">
        <v>14250</v>
      </c>
      <c r="E79" s="30">
        <v>9413</v>
      </c>
      <c r="F79" s="31"/>
      <c r="G79" s="31"/>
      <c r="H79" s="151">
        <v>9.609</v>
      </c>
      <c r="I79" s="151">
        <v>17.156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33503</v>
      </c>
      <c r="D80" s="38">
        <v>32076</v>
      </c>
      <c r="E80" s="38">
        <v>25926</v>
      </c>
      <c r="F80" s="39">
        <v>80.82678638234194</v>
      </c>
      <c r="G80" s="40"/>
      <c r="H80" s="152">
        <v>32.466</v>
      </c>
      <c r="I80" s="153">
        <v>34.248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20</v>
      </c>
      <c r="D82" s="30">
        <v>20</v>
      </c>
      <c r="E82" s="30">
        <v>20</v>
      </c>
      <c r="F82" s="31"/>
      <c r="G82" s="31"/>
      <c r="H82" s="151">
        <v>0.02</v>
      </c>
      <c r="I82" s="151">
        <v>0.02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32</v>
      </c>
      <c r="D83" s="30">
        <v>32</v>
      </c>
      <c r="E83" s="30">
        <v>32</v>
      </c>
      <c r="F83" s="31"/>
      <c r="G83" s="31"/>
      <c r="H83" s="151">
        <v>0.023</v>
      </c>
      <c r="I83" s="151">
        <v>0.023</v>
      </c>
      <c r="J83" s="151"/>
      <c r="K83" s="32"/>
    </row>
    <row r="84" spans="1:11" s="42" customFormat="1" ht="11.25" customHeight="1">
      <c r="A84" s="36" t="s">
        <v>66</v>
      </c>
      <c r="B84" s="37"/>
      <c r="C84" s="38">
        <v>52</v>
      </c>
      <c r="D84" s="38">
        <v>52</v>
      </c>
      <c r="E84" s="38">
        <v>52</v>
      </c>
      <c r="F84" s="39">
        <v>100</v>
      </c>
      <c r="G84" s="40"/>
      <c r="H84" s="152">
        <v>0.043</v>
      </c>
      <c r="I84" s="153">
        <v>0.043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47109</v>
      </c>
      <c r="D87" s="53">
        <v>43570</v>
      </c>
      <c r="E87" s="53">
        <v>35711</v>
      </c>
      <c r="F87" s="54">
        <f>IF(D87&gt;0,100*E87/D87,0)</f>
        <v>81.96235942162038</v>
      </c>
      <c r="G87" s="40"/>
      <c r="H87" s="156">
        <v>53.625</v>
      </c>
      <c r="I87" s="157">
        <v>50.86299999999999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4" zoomScaleSheetLayoutView="94" zoomScalePageLayoutView="0" workbookViewId="0" topLeftCell="A58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7</v>
      </c>
      <c r="D19" s="30">
        <v>7</v>
      </c>
      <c r="E19" s="30">
        <v>7</v>
      </c>
      <c r="F19" s="31"/>
      <c r="G19" s="31"/>
      <c r="H19" s="151">
        <v>0.008</v>
      </c>
      <c r="I19" s="151">
        <v>0.008</v>
      </c>
      <c r="J19" s="151"/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51">
        <v>0.001</v>
      </c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/>
      <c r="F21" s="31"/>
      <c r="G21" s="31"/>
      <c r="H21" s="151">
        <v>0.001</v>
      </c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9</v>
      </c>
      <c r="D22" s="38">
        <v>7</v>
      </c>
      <c r="E22" s="38">
        <v>7</v>
      </c>
      <c r="F22" s="39">
        <v>100</v>
      </c>
      <c r="G22" s="40"/>
      <c r="H22" s="152">
        <v>0.010000000000000002</v>
      </c>
      <c r="I22" s="153">
        <v>0.008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36</v>
      </c>
      <c r="D24" s="38">
        <v>25</v>
      </c>
      <c r="E24" s="38">
        <v>25</v>
      </c>
      <c r="F24" s="39">
        <v>100</v>
      </c>
      <c r="G24" s="40"/>
      <c r="H24" s="152">
        <v>0.025</v>
      </c>
      <c r="I24" s="153">
        <v>0.019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/>
      <c r="E26" s="38">
        <v>2</v>
      </c>
      <c r="F26" s="39"/>
      <c r="G26" s="40"/>
      <c r="H26" s="152">
        <v>0.002</v>
      </c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>
        <v>9</v>
      </c>
      <c r="E28" s="30">
        <v>9</v>
      </c>
      <c r="F28" s="31"/>
      <c r="G28" s="31"/>
      <c r="H28" s="151"/>
      <c r="I28" s="151">
        <v>0.032</v>
      </c>
      <c r="J28" s="151"/>
      <c r="K28" s="32"/>
    </row>
    <row r="29" spans="1:11" s="33" customFormat="1" ht="11.25" customHeight="1">
      <c r="A29" s="35" t="s">
        <v>21</v>
      </c>
      <c r="B29" s="29"/>
      <c r="C29" s="30">
        <v>12</v>
      </c>
      <c r="D29" s="30">
        <v>15</v>
      </c>
      <c r="E29" s="30">
        <v>15</v>
      </c>
      <c r="F29" s="31"/>
      <c r="G29" s="31"/>
      <c r="H29" s="151">
        <v>0.004</v>
      </c>
      <c r="I29" s="151">
        <v>0.006</v>
      </c>
      <c r="J29" s="151"/>
      <c r="K29" s="32"/>
    </row>
    <row r="30" spans="1:11" s="33" customFormat="1" ht="11.25" customHeight="1">
      <c r="A30" s="35" t="s">
        <v>22</v>
      </c>
      <c r="B30" s="29"/>
      <c r="C30" s="30">
        <v>101</v>
      </c>
      <c r="D30" s="30">
        <v>152</v>
      </c>
      <c r="E30" s="30">
        <v>150</v>
      </c>
      <c r="F30" s="31"/>
      <c r="G30" s="31"/>
      <c r="H30" s="151">
        <v>0.053</v>
      </c>
      <c r="I30" s="151">
        <v>0.077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113</v>
      </c>
      <c r="D31" s="38">
        <v>176</v>
      </c>
      <c r="E31" s="38">
        <v>174</v>
      </c>
      <c r="F31" s="39">
        <v>98.86363636363636</v>
      </c>
      <c r="G31" s="40"/>
      <c r="H31" s="152">
        <v>0.056999999999999995</v>
      </c>
      <c r="I31" s="153">
        <v>0.11499999999999999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36</v>
      </c>
      <c r="D33" s="30">
        <v>50</v>
      </c>
      <c r="E33" s="30">
        <v>50</v>
      </c>
      <c r="F33" s="31"/>
      <c r="G33" s="31"/>
      <c r="H33" s="151">
        <v>0.036</v>
      </c>
      <c r="I33" s="151">
        <v>0.04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4</v>
      </c>
      <c r="D34" s="30">
        <v>6</v>
      </c>
      <c r="E34" s="30">
        <v>6</v>
      </c>
      <c r="F34" s="31"/>
      <c r="G34" s="31"/>
      <c r="H34" s="151">
        <v>0.003</v>
      </c>
      <c r="I34" s="151">
        <v>0.005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17</v>
      </c>
      <c r="D35" s="30">
        <v>15</v>
      </c>
      <c r="E35" s="30">
        <v>10</v>
      </c>
      <c r="F35" s="31"/>
      <c r="G35" s="31"/>
      <c r="H35" s="151">
        <v>0.024</v>
      </c>
      <c r="I35" s="151">
        <v>0.014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5</v>
      </c>
      <c r="F36" s="31"/>
      <c r="G36" s="31"/>
      <c r="H36" s="151">
        <v>0.002</v>
      </c>
      <c r="I36" s="151">
        <v>0.002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60</v>
      </c>
      <c r="D37" s="38">
        <v>74</v>
      </c>
      <c r="E37" s="38">
        <v>71</v>
      </c>
      <c r="F37" s="39">
        <v>95.94594594594595</v>
      </c>
      <c r="G37" s="40"/>
      <c r="H37" s="152">
        <v>0.065</v>
      </c>
      <c r="I37" s="153">
        <v>0.061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3</v>
      </c>
      <c r="D39" s="38">
        <v>3</v>
      </c>
      <c r="E39" s="38">
        <v>4</v>
      </c>
      <c r="F39" s="39">
        <v>133.33333333333334</v>
      </c>
      <c r="G39" s="40"/>
      <c r="H39" s="152">
        <v>0.003</v>
      </c>
      <c r="I39" s="153">
        <v>0.003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2</v>
      </c>
      <c r="D41" s="30">
        <v>24</v>
      </c>
      <c r="E41" s="30">
        <v>10</v>
      </c>
      <c r="F41" s="31"/>
      <c r="G41" s="31"/>
      <c r="H41" s="151">
        <v>0.001</v>
      </c>
      <c r="I41" s="151">
        <v>0.007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39</v>
      </c>
      <c r="D42" s="30">
        <v>201</v>
      </c>
      <c r="E42" s="30">
        <v>200</v>
      </c>
      <c r="F42" s="31"/>
      <c r="G42" s="31"/>
      <c r="H42" s="151">
        <v>0.027</v>
      </c>
      <c r="I42" s="151">
        <v>0.101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70</v>
      </c>
      <c r="D43" s="30">
        <v>139</v>
      </c>
      <c r="E43" s="30">
        <v>100</v>
      </c>
      <c r="F43" s="31"/>
      <c r="G43" s="31"/>
      <c r="H43" s="151">
        <v>0.063</v>
      </c>
      <c r="I43" s="151">
        <v>0.044</v>
      </c>
      <c r="J43" s="151"/>
      <c r="K43" s="32"/>
    </row>
    <row r="44" spans="1:11" s="33" customFormat="1" ht="11.25" customHeight="1">
      <c r="A44" s="35" t="s">
        <v>33</v>
      </c>
      <c r="B44" s="29"/>
      <c r="C44" s="30">
        <v>125</v>
      </c>
      <c r="D44" s="30">
        <v>493</v>
      </c>
      <c r="E44" s="30">
        <v>310</v>
      </c>
      <c r="F44" s="31"/>
      <c r="G44" s="31"/>
      <c r="H44" s="151">
        <v>0.102</v>
      </c>
      <c r="I44" s="151">
        <v>0.152</v>
      </c>
      <c r="J44" s="151"/>
      <c r="K44" s="32"/>
    </row>
    <row r="45" spans="1:11" s="33" customFormat="1" ht="11.25" customHeight="1">
      <c r="A45" s="35" t="s">
        <v>34</v>
      </c>
      <c r="B45" s="29"/>
      <c r="C45" s="30">
        <v>1347</v>
      </c>
      <c r="D45" s="30">
        <v>1312</v>
      </c>
      <c r="E45" s="30">
        <v>1320</v>
      </c>
      <c r="F45" s="31"/>
      <c r="G45" s="31"/>
      <c r="H45" s="151">
        <v>1.347</v>
      </c>
      <c r="I45" s="151">
        <v>0.405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179</v>
      </c>
      <c r="E46" s="30">
        <v>179</v>
      </c>
      <c r="F46" s="31"/>
      <c r="G46" s="31"/>
      <c r="H46" s="151">
        <v>0.024</v>
      </c>
      <c r="I46" s="151">
        <v>0.076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38</v>
      </c>
      <c r="D47" s="30">
        <v>27</v>
      </c>
      <c r="E47" s="30">
        <v>30</v>
      </c>
      <c r="F47" s="31"/>
      <c r="G47" s="31"/>
      <c r="H47" s="151">
        <v>0.015</v>
      </c>
      <c r="I47" s="151">
        <v>0.008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4360</v>
      </c>
      <c r="D48" s="30">
        <v>7264</v>
      </c>
      <c r="E48" s="30">
        <v>5000</v>
      </c>
      <c r="F48" s="31"/>
      <c r="G48" s="31"/>
      <c r="H48" s="151">
        <v>5.713</v>
      </c>
      <c r="I48" s="151">
        <v>1.453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117</v>
      </c>
      <c r="D49" s="30">
        <v>127</v>
      </c>
      <c r="E49" s="30">
        <v>125</v>
      </c>
      <c r="F49" s="31"/>
      <c r="G49" s="31"/>
      <c r="H49" s="151">
        <v>0.1</v>
      </c>
      <c r="I49" s="151">
        <v>0.044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6124</v>
      </c>
      <c r="D50" s="38">
        <v>9766</v>
      </c>
      <c r="E50" s="38">
        <v>7274</v>
      </c>
      <c r="F50" s="39">
        <v>74.4828998566455</v>
      </c>
      <c r="G50" s="40"/>
      <c r="H50" s="152">
        <v>7.3919999999999995</v>
      </c>
      <c r="I50" s="153">
        <v>2.29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151</v>
      </c>
      <c r="D52" s="38">
        <v>151</v>
      </c>
      <c r="E52" s="38">
        <v>151</v>
      </c>
      <c r="F52" s="39">
        <v>100</v>
      </c>
      <c r="G52" s="40"/>
      <c r="H52" s="152">
        <v>0.104</v>
      </c>
      <c r="I52" s="153">
        <v>0.104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5826</v>
      </c>
      <c r="D54" s="30">
        <v>7080</v>
      </c>
      <c r="E54" s="30">
        <v>7700</v>
      </c>
      <c r="F54" s="31"/>
      <c r="G54" s="31"/>
      <c r="H54" s="151">
        <v>6.018</v>
      </c>
      <c r="I54" s="151">
        <v>5.39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406</v>
      </c>
      <c r="D55" s="30">
        <v>759</v>
      </c>
      <c r="E55" s="30">
        <v>760</v>
      </c>
      <c r="F55" s="31"/>
      <c r="G55" s="31"/>
      <c r="H55" s="151">
        <v>0.285</v>
      </c>
      <c r="I55" s="151">
        <v>0.495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10586</v>
      </c>
      <c r="D56" s="30">
        <v>14818</v>
      </c>
      <c r="E56" s="30">
        <v>14817</v>
      </c>
      <c r="F56" s="31"/>
      <c r="G56" s="31"/>
      <c r="H56" s="151">
        <v>13.301</v>
      </c>
      <c r="I56" s="151">
        <v>9</v>
      </c>
      <c r="J56" s="151"/>
      <c r="K56" s="32"/>
    </row>
    <row r="57" spans="1:11" s="33" customFormat="1" ht="11.25" customHeight="1">
      <c r="A57" s="35" t="s">
        <v>44</v>
      </c>
      <c r="B57" s="29"/>
      <c r="C57" s="30">
        <v>420</v>
      </c>
      <c r="D57" s="30">
        <v>636</v>
      </c>
      <c r="E57" s="30">
        <v>636</v>
      </c>
      <c r="F57" s="31"/>
      <c r="G57" s="31"/>
      <c r="H57" s="151">
        <v>0.294</v>
      </c>
      <c r="I57" s="151">
        <v>0.509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2495</v>
      </c>
      <c r="D58" s="30">
        <v>2738</v>
      </c>
      <c r="E58" s="30">
        <v>2817</v>
      </c>
      <c r="F58" s="31"/>
      <c r="G58" s="31"/>
      <c r="H58" s="151">
        <v>2.171</v>
      </c>
      <c r="I58" s="151">
        <v>0.479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19733</v>
      </c>
      <c r="D59" s="38">
        <v>26031</v>
      </c>
      <c r="E59" s="38">
        <v>26730</v>
      </c>
      <c r="F59" s="39">
        <v>102.68525988244785</v>
      </c>
      <c r="G59" s="40"/>
      <c r="H59" s="152">
        <v>22.069</v>
      </c>
      <c r="I59" s="153">
        <v>15.873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</v>
      </c>
      <c r="D61" s="30"/>
      <c r="E61" s="30"/>
      <c r="F61" s="31"/>
      <c r="G61" s="31"/>
      <c r="H61" s="151">
        <v>0.001</v>
      </c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>
        <v>3</v>
      </c>
      <c r="D62" s="30">
        <v>3</v>
      </c>
      <c r="E62" s="30"/>
      <c r="F62" s="31"/>
      <c r="G62" s="31"/>
      <c r="H62" s="151">
        <v>0.002</v>
      </c>
      <c r="I62" s="151">
        <v>0.001</v>
      </c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>
        <v>5</v>
      </c>
      <c r="D64" s="38">
        <v>3</v>
      </c>
      <c r="E64" s="38"/>
      <c r="F64" s="39"/>
      <c r="G64" s="40"/>
      <c r="H64" s="152">
        <v>0.003</v>
      </c>
      <c r="I64" s="153">
        <v>0.001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/>
      <c r="I66" s="153"/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48</v>
      </c>
      <c r="D68" s="30"/>
      <c r="E68" s="30"/>
      <c r="F68" s="31"/>
      <c r="G68" s="31"/>
      <c r="H68" s="151">
        <v>0.036</v>
      </c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>
        <v>48</v>
      </c>
      <c r="D70" s="38"/>
      <c r="E70" s="38"/>
      <c r="F70" s="39"/>
      <c r="G70" s="40"/>
      <c r="H70" s="152">
        <v>0.036</v>
      </c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/>
      <c r="I73" s="151"/>
      <c r="J73" s="151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>
        <v>88</v>
      </c>
      <c r="D75" s="30">
        <v>36</v>
      </c>
      <c r="E75" s="30">
        <v>46</v>
      </c>
      <c r="F75" s="31"/>
      <c r="G75" s="31"/>
      <c r="H75" s="151">
        <v>0.02</v>
      </c>
      <c r="I75" s="151">
        <v>0.017</v>
      </c>
      <c r="J75" s="151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7</v>
      </c>
      <c r="E77" s="30">
        <v>7</v>
      </c>
      <c r="F77" s="31"/>
      <c r="G77" s="31"/>
      <c r="H77" s="151">
        <v>0.001</v>
      </c>
      <c r="I77" s="151">
        <v>0.007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15</v>
      </c>
      <c r="D78" s="30"/>
      <c r="E78" s="30"/>
      <c r="F78" s="31"/>
      <c r="G78" s="31"/>
      <c r="H78" s="151">
        <v>0.012</v>
      </c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>
        <v>3</v>
      </c>
      <c r="D79" s="30">
        <v>2</v>
      </c>
      <c r="E79" s="30">
        <v>32</v>
      </c>
      <c r="F79" s="31"/>
      <c r="G79" s="31"/>
      <c r="H79" s="151">
        <v>0.003</v>
      </c>
      <c r="I79" s="151">
        <v>0.002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107</v>
      </c>
      <c r="D80" s="38">
        <v>45</v>
      </c>
      <c r="E80" s="38">
        <v>85</v>
      </c>
      <c r="F80" s="39">
        <v>188.88888888888889</v>
      </c>
      <c r="G80" s="40"/>
      <c r="H80" s="152">
        <v>0.036000000000000004</v>
      </c>
      <c r="I80" s="153">
        <v>0.026000000000000002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35</v>
      </c>
      <c r="D82" s="30">
        <v>35</v>
      </c>
      <c r="E82" s="30">
        <v>35</v>
      </c>
      <c r="F82" s="31"/>
      <c r="G82" s="31"/>
      <c r="H82" s="151">
        <v>0.024</v>
      </c>
      <c r="I82" s="151">
        <v>0.024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51">
        <v>0.001</v>
      </c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>
        <v>36</v>
      </c>
      <c r="D84" s="38">
        <v>35</v>
      </c>
      <c r="E84" s="38">
        <v>35</v>
      </c>
      <c r="F84" s="39">
        <v>100</v>
      </c>
      <c r="G84" s="40"/>
      <c r="H84" s="152">
        <v>0.025</v>
      </c>
      <c r="I84" s="153">
        <v>0.024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26427</v>
      </c>
      <c r="D87" s="53">
        <v>36316</v>
      </c>
      <c r="E87" s="53">
        <v>34558</v>
      </c>
      <c r="F87" s="54">
        <f>IF(D87&gt;0,100*E87/D87,0)</f>
        <v>95.15915849763189</v>
      </c>
      <c r="G87" s="40"/>
      <c r="H87" s="156">
        <v>29.826999999999998</v>
      </c>
      <c r="I87" s="157">
        <v>18.524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5" zoomScaleSheetLayoutView="95" zoomScalePageLayoutView="0" workbookViewId="0" topLeftCell="A49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8</v>
      </c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/>
      <c r="E10" s="30"/>
      <c r="F10" s="31"/>
      <c r="G10" s="31"/>
      <c r="H10" s="151">
        <v>0.001</v>
      </c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>
        <v>16</v>
      </c>
      <c r="D11" s="30">
        <v>16</v>
      </c>
      <c r="E11" s="30">
        <v>10</v>
      </c>
      <c r="F11" s="31"/>
      <c r="G11" s="31"/>
      <c r="H11" s="151">
        <v>0.014</v>
      </c>
      <c r="I11" s="151">
        <v>0.014</v>
      </c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>
        <v>17</v>
      </c>
      <c r="D13" s="38">
        <v>16</v>
      </c>
      <c r="E13" s="38">
        <v>18</v>
      </c>
      <c r="F13" s="39">
        <v>112.5</v>
      </c>
      <c r="G13" s="40"/>
      <c r="H13" s="152">
        <v>0.015</v>
      </c>
      <c r="I13" s="153">
        <v>0.014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37</v>
      </c>
      <c r="D19" s="30">
        <v>41</v>
      </c>
      <c r="E19" s="30">
        <v>41</v>
      </c>
      <c r="F19" s="31"/>
      <c r="G19" s="31"/>
      <c r="H19" s="151">
        <v>0.056</v>
      </c>
      <c r="I19" s="151">
        <v>0.072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/>
      <c r="F21" s="31"/>
      <c r="G21" s="31"/>
      <c r="H21" s="151">
        <v>0.001</v>
      </c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38</v>
      </c>
      <c r="D22" s="38">
        <v>41</v>
      </c>
      <c r="E22" s="38">
        <v>41</v>
      </c>
      <c r="F22" s="39">
        <v>100</v>
      </c>
      <c r="G22" s="40"/>
      <c r="H22" s="152">
        <v>0.057</v>
      </c>
      <c r="I22" s="153">
        <v>0.072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14</v>
      </c>
      <c r="D24" s="38">
        <v>58</v>
      </c>
      <c r="E24" s="38">
        <v>40</v>
      </c>
      <c r="F24" s="39">
        <v>68.96551724137932</v>
      </c>
      <c r="G24" s="40"/>
      <c r="H24" s="152">
        <v>0.01</v>
      </c>
      <c r="I24" s="153">
        <v>0.041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19</v>
      </c>
      <c r="D26" s="38">
        <v>20</v>
      </c>
      <c r="E26" s="38">
        <v>25</v>
      </c>
      <c r="F26" s="39">
        <v>125</v>
      </c>
      <c r="G26" s="40"/>
      <c r="H26" s="152">
        <v>0.028</v>
      </c>
      <c r="I26" s="153">
        <v>0.02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7</v>
      </c>
      <c r="D28" s="30">
        <v>23</v>
      </c>
      <c r="E28" s="30">
        <v>24</v>
      </c>
      <c r="F28" s="31"/>
      <c r="G28" s="31"/>
      <c r="H28" s="151">
        <v>0.013</v>
      </c>
      <c r="I28" s="151">
        <v>0.044</v>
      </c>
      <c r="J28" s="151"/>
      <c r="K28" s="32"/>
    </row>
    <row r="29" spans="1:11" s="33" customFormat="1" ht="11.25" customHeight="1">
      <c r="A29" s="35" t="s">
        <v>21</v>
      </c>
      <c r="B29" s="29"/>
      <c r="C29" s="30">
        <v>6</v>
      </c>
      <c r="D29" s="30">
        <v>10</v>
      </c>
      <c r="E29" s="30">
        <v>13</v>
      </c>
      <c r="F29" s="31"/>
      <c r="G29" s="31"/>
      <c r="H29" s="151">
        <v>0.002</v>
      </c>
      <c r="I29" s="151">
        <v>0.014</v>
      </c>
      <c r="J29" s="151"/>
      <c r="K29" s="32"/>
    </row>
    <row r="30" spans="1:11" s="33" customFormat="1" ht="11.25" customHeight="1">
      <c r="A30" s="35" t="s">
        <v>22</v>
      </c>
      <c r="B30" s="29"/>
      <c r="C30" s="30">
        <v>64</v>
      </c>
      <c r="D30" s="30">
        <v>20</v>
      </c>
      <c r="E30" s="30">
        <v>20</v>
      </c>
      <c r="F30" s="31"/>
      <c r="G30" s="31"/>
      <c r="H30" s="151">
        <v>0.032</v>
      </c>
      <c r="I30" s="151">
        <v>0.012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77</v>
      </c>
      <c r="D31" s="38">
        <v>53</v>
      </c>
      <c r="E31" s="38">
        <v>57</v>
      </c>
      <c r="F31" s="39">
        <v>107.54716981132076</v>
      </c>
      <c r="G31" s="40"/>
      <c r="H31" s="152">
        <v>0.047</v>
      </c>
      <c r="I31" s="153">
        <v>0.06999999999999999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122</v>
      </c>
      <c r="D33" s="30">
        <v>150</v>
      </c>
      <c r="E33" s="30">
        <v>150</v>
      </c>
      <c r="F33" s="31"/>
      <c r="G33" s="31"/>
      <c r="H33" s="151">
        <v>0.085</v>
      </c>
      <c r="I33" s="151">
        <v>0.09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12</v>
      </c>
      <c r="E34" s="30">
        <v>12</v>
      </c>
      <c r="F34" s="31"/>
      <c r="G34" s="31"/>
      <c r="H34" s="151">
        <v>0.015</v>
      </c>
      <c r="I34" s="151">
        <v>0.013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52</v>
      </c>
      <c r="D35" s="30">
        <v>70</v>
      </c>
      <c r="E35" s="30">
        <v>65</v>
      </c>
      <c r="F35" s="31"/>
      <c r="G35" s="31"/>
      <c r="H35" s="151">
        <v>0.063</v>
      </c>
      <c r="I35" s="151">
        <v>0.06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34</v>
      </c>
      <c r="D36" s="30">
        <v>34</v>
      </c>
      <c r="E36" s="30">
        <v>40</v>
      </c>
      <c r="F36" s="31"/>
      <c r="G36" s="31"/>
      <c r="H36" s="151">
        <v>0.029</v>
      </c>
      <c r="I36" s="151">
        <v>0.027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222</v>
      </c>
      <c r="D37" s="38">
        <v>266</v>
      </c>
      <c r="E37" s="38">
        <v>267</v>
      </c>
      <c r="F37" s="39">
        <v>100.37593984962406</v>
      </c>
      <c r="G37" s="40"/>
      <c r="H37" s="152">
        <v>0.192</v>
      </c>
      <c r="I37" s="153">
        <v>0.18999999999999997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347</v>
      </c>
      <c r="D39" s="38">
        <v>350</v>
      </c>
      <c r="E39" s="38">
        <v>340</v>
      </c>
      <c r="F39" s="39">
        <v>97.14285714285714</v>
      </c>
      <c r="G39" s="40"/>
      <c r="H39" s="152">
        <v>0.208</v>
      </c>
      <c r="I39" s="153">
        <v>0.21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182</v>
      </c>
      <c r="D41" s="30">
        <v>133</v>
      </c>
      <c r="E41" s="30">
        <v>200</v>
      </c>
      <c r="F41" s="31"/>
      <c r="G41" s="31"/>
      <c r="H41" s="151">
        <v>0.071</v>
      </c>
      <c r="I41" s="151">
        <v>0.059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267</v>
      </c>
      <c r="D42" s="30">
        <v>419</v>
      </c>
      <c r="E42" s="30">
        <v>400</v>
      </c>
      <c r="F42" s="31"/>
      <c r="G42" s="31"/>
      <c r="H42" s="151">
        <v>0.188</v>
      </c>
      <c r="I42" s="151">
        <v>0.251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285</v>
      </c>
      <c r="D43" s="30">
        <v>778</v>
      </c>
      <c r="E43" s="30">
        <v>600</v>
      </c>
      <c r="F43" s="31"/>
      <c r="G43" s="31"/>
      <c r="H43" s="151">
        <v>0.299</v>
      </c>
      <c r="I43" s="151">
        <v>0.698</v>
      </c>
      <c r="J43" s="151"/>
      <c r="K43" s="32"/>
    </row>
    <row r="44" spans="1:11" s="33" customFormat="1" ht="11.25" customHeight="1">
      <c r="A44" s="35" t="s">
        <v>33</v>
      </c>
      <c r="B44" s="29"/>
      <c r="C44" s="30">
        <v>208</v>
      </c>
      <c r="D44" s="30">
        <v>393</v>
      </c>
      <c r="E44" s="30">
        <v>260</v>
      </c>
      <c r="F44" s="31"/>
      <c r="G44" s="31"/>
      <c r="H44" s="151">
        <v>0.21</v>
      </c>
      <c r="I44" s="151">
        <v>0.197</v>
      </c>
      <c r="J44" s="151"/>
      <c r="K44" s="32"/>
    </row>
    <row r="45" spans="1:11" s="33" customFormat="1" ht="11.25" customHeight="1">
      <c r="A45" s="35" t="s">
        <v>34</v>
      </c>
      <c r="B45" s="29"/>
      <c r="C45" s="30">
        <v>2042</v>
      </c>
      <c r="D45" s="30">
        <v>3095</v>
      </c>
      <c r="E45" s="30">
        <v>2100</v>
      </c>
      <c r="F45" s="31"/>
      <c r="G45" s="31"/>
      <c r="H45" s="151">
        <v>1.8</v>
      </c>
      <c r="I45" s="151">
        <v>1.931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214</v>
      </c>
      <c r="D46" s="30">
        <v>313</v>
      </c>
      <c r="E46" s="30">
        <v>313</v>
      </c>
      <c r="F46" s="31"/>
      <c r="G46" s="31"/>
      <c r="H46" s="151">
        <v>0.174</v>
      </c>
      <c r="I46" s="151">
        <v>0.163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90</v>
      </c>
      <c r="D47" s="30">
        <v>67</v>
      </c>
      <c r="E47" s="30">
        <v>70</v>
      </c>
      <c r="F47" s="31"/>
      <c r="G47" s="31"/>
      <c r="H47" s="151">
        <v>0.046</v>
      </c>
      <c r="I47" s="151">
        <v>0.022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1597</v>
      </c>
      <c r="D48" s="30">
        <v>2039</v>
      </c>
      <c r="E48" s="30">
        <v>2000</v>
      </c>
      <c r="F48" s="31"/>
      <c r="G48" s="31"/>
      <c r="H48" s="151">
        <v>1.518</v>
      </c>
      <c r="I48" s="151">
        <v>0.714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1239</v>
      </c>
      <c r="D49" s="30">
        <v>1528</v>
      </c>
      <c r="E49" s="30">
        <v>1525</v>
      </c>
      <c r="F49" s="31"/>
      <c r="G49" s="31"/>
      <c r="H49" s="151">
        <v>0.866</v>
      </c>
      <c r="I49" s="151">
        <v>0.482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6124</v>
      </c>
      <c r="D50" s="38">
        <v>8765</v>
      </c>
      <c r="E50" s="38">
        <v>7468</v>
      </c>
      <c r="F50" s="39">
        <v>85.20250998288648</v>
      </c>
      <c r="G50" s="40"/>
      <c r="H50" s="152">
        <v>5.172</v>
      </c>
      <c r="I50" s="153">
        <v>4.517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334</v>
      </c>
      <c r="D52" s="38">
        <v>334</v>
      </c>
      <c r="E52" s="38">
        <v>334</v>
      </c>
      <c r="F52" s="39">
        <v>100</v>
      </c>
      <c r="G52" s="40"/>
      <c r="H52" s="152">
        <v>0.246</v>
      </c>
      <c r="I52" s="153">
        <v>0.246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265</v>
      </c>
      <c r="D54" s="30">
        <v>290</v>
      </c>
      <c r="E54" s="30">
        <v>310</v>
      </c>
      <c r="F54" s="31"/>
      <c r="G54" s="31"/>
      <c r="H54" s="151">
        <v>0.297</v>
      </c>
      <c r="I54" s="151">
        <v>0.234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357</v>
      </c>
      <c r="D55" s="30">
        <v>367</v>
      </c>
      <c r="E55" s="30">
        <v>370</v>
      </c>
      <c r="F55" s="31"/>
      <c r="G55" s="31"/>
      <c r="H55" s="151">
        <v>0.36</v>
      </c>
      <c r="I55" s="151">
        <v>0.35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643</v>
      </c>
      <c r="D56" s="30">
        <v>670</v>
      </c>
      <c r="E56" s="30">
        <v>670</v>
      </c>
      <c r="F56" s="31"/>
      <c r="G56" s="31"/>
      <c r="H56" s="151">
        <v>0.337</v>
      </c>
      <c r="I56" s="151">
        <v>0.295</v>
      </c>
      <c r="J56" s="151"/>
      <c r="K56" s="32"/>
    </row>
    <row r="57" spans="1:11" s="33" customFormat="1" ht="11.25" customHeight="1">
      <c r="A57" s="35" t="s">
        <v>44</v>
      </c>
      <c r="B57" s="29"/>
      <c r="C57" s="30">
        <v>989</v>
      </c>
      <c r="D57" s="30">
        <v>1298</v>
      </c>
      <c r="E57" s="30">
        <v>1298</v>
      </c>
      <c r="F57" s="31"/>
      <c r="G57" s="31"/>
      <c r="H57" s="151">
        <v>0.695</v>
      </c>
      <c r="I57" s="151">
        <v>1.038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2517</v>
      </c>
      <c r="D58" s="30">
        <v>2220</v>
      </c>
      <c r="E58" s="30">
        <v>2235</v>
      </c>
      <c r="F58" s="31"/>
      <c r="G58" s="31"/>
      <c r="H58" s="151">
        <v>2.592</v>
      </c>
      <c r="I58" s="151">
        <v>0.448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4771</v>
      </c>
      <c r="D59" s="38">
        <v>4845</v>
      </c>
      <c r="E59" s="38">
        <v>4883</v>
      </c>
      <c r="F59" s="39">
        <v>100.7843137254902</v>
      </c>
      <c r="G59" s="40"/>
      <c r="H59" s="152">
        <v>4.281000000000001</v>
      </c>
      <c r="I59" s="153">
        <v>2.365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3</v>
      </c>
      <c r="D61" s="30"/>
      <c r="E61" s="30"/>
      <c r="F61" s="31"/>
      <c r="G61" s="31"/>
      <c r="H61" s="151">
        <v>0.001</v>
      </c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>
        <v>12</v>
      </c>
      <c r="D62" s="30">
        <v>12</v>
      </c>
      <c r="E62" s="30">
        <v>10</v>
      </c>
      <c r="F62" s="31"/>
      <c r="G62" s="31"/>
      <c r="H62" s="151">
        <v>0.007</v>
      </c>
      <c r="I62" s="151">
        <v>0.006</v>
      </c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>
        <v>15</v>
      </c>
      <c r="D64" s="38">
        <v>12</v>
      </c>
      <c r="E64" s="38">
        <v>10</v>
      </c>
      <c r="F64" s="39">
        <v>83.33333333333333</v>
      </c>
      <c r="G64" s="40"/>
      <c r="H64" s="152">
        <v>0.008</v>
      </c>
      <c r="I64" s="153">
        <v>0.006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11</v>
      </c>
      <c r="D66" s="38">
        <v>11</v>
      </c>
      <c r="E66" s="38">
        <v>11</v>
      </c>
      <c r="F66" s="39">
        <v>100</v>
      </c>
      <c r="G66" s="40"/>
      <c r="H66" s="152">
        <v>0.005</v>
      </c>
      <c r="I66" s="153">
        <v>0.008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2035</v>
      </c>
      <c r="D68" s="30">
        <v>2500</v>
      </c>
      <c r="E68" s="30">
        <v>2500</v>
      </c>
      <c r="F68" s="31"/>
      <c r="G68" s="31"/>
      <c r="H68" s="151">
        <v>1.408</v>
      </c>
      <c r="I68" s="151">
        <v>2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70</v>
      </c>
      <c r="D69" s="30">
        <v>50</v>
      </c>
      <c r="E69" s="30">
        <v>50</v>
      </c>
      <c r="F69" s="31"/>
      <c r="G69" s="31"/>
      <c r="H69" s="151">
        <v>0.046</v>
      </c>
      <c r="I69" s="151">
        <v>0.03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2105</v>
      </c>
      <c r="D70" s="38">
        <v>2550</v>
      </c>
      <c r="E70" s="38">
        <v>2550</v>
      </c>
      <c r="F70" s="39">
        <v>100</v>
      </c>
      <c r="G70" s="40"/>
      <c r="H70" s="152">
        <v>1.454</v>
      </c>
      <c r="I70" s="153">
        <v>2.03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140</v>
      </c>
      <c r="D72" s="30">
        <v>118</v>
      </c>
      <c r="E72" s="30">
        <v>114</v>
      </c>
      <c r="F72" s="31"/>
      <c r="G72" s="31"/>
      <c r="H72" s="151">
        <v>0.015</v>
      </c>
      <c r="I72" s="151">
        <v>0.049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2342</v>
      </c>
      <c r="D73" s="30">
        <v>2350</v>
      </c>
      <c r="E73" s="30">
        <v>2467</v>
      </c>
      <c r="F73" s="31"/>
      <c r="G73" s="31"/>
      <c r="H73" s="151">
        <v>2.655</v>
      </c>
      <c r="I73" s="151">
        <v>2.115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1865</v>
      </c>
      <c r="D74" s="30">
        <v>3080</v>
      </c>
      <c r="E74" s="30">
        <v>3500</v>
      </c>
      <c r="F74" s="31"/>
      <c r="G74" s="31"/>
      <c r="H74" s="151">
        <v>1.637</v>
      </c>
      <c r="I74" s="151">
        <v>3.388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2148</v>
      </c>
      <c r="D75" s="30">
        <v>1305</v>
      </c>
      <c r="E75" s="30">
        <v>1364</v>
      </c>
      <c r="F75" s="31"/>
      <c r="G75" s="31"/>
      <c r="H75" s="151">
        <v>0.472</v>
      </c>
      <c r="I75" s="151">
        <v>0.813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742</v>
      </c>
      <c r="D76" s="30">
        <v>850</v>
      </c>
      <c r="E76" s="30">
        <v>1195</v>
      </c>
      <c r="F76" s="31"/>
      <c r="G76" s="31"/>
      <c r="H76" s="151">
        <v>1.16</v>
      </c>
      <c r="I76" s="151">
        <v>1.275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233</v>
      </c>
      <c r="D77" s="30">
        <v>336</v>
      </c>
      <c r="E77" s="30">
        <v>336</v>
      </c>
      <c r="F77" s="31"/>
      <c r="G77" s="31"/>
      <c r="H77" s="151">
        <v>0.16</v>
      </c>
      <c r="I77" s="151">
        <v>0.235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1790</v>
      </c>
      <c r="D78" s="30">
        <v>3000</v>
      </c>
      <c r="E78" s="30">
        <v>3000</v>
      </c>
      <c r="F78" s="31"/>
      <c r="G78" s="31"/>
      <c r="H78" s="151">
        <v>1.707</v>
      </c>
      <c r="I78" s="151">
        <v>3.156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10327</v>
      </c>
      <c r="D79" s="30">
        <v>11422</v>
      </c>
      <c r="E79" s="30">
        <v>21128</v>
      </c>
      <c r="F79" s="31"/>
      <c r="G79" s="31"/>
      <c r="H79" s="151">
        <v>17.875</v>
      </c>
      <c r="I79" s="151">
        <v>18.126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19587</v>
      </c>
      <c r="D80" s="38">
        <v>22461</v>
      </c>
      <c r="E80" s="38">
        <v>33104</v>
      </c>
      <c r="F80" s="39">
        <v>147.3843551044032</v>
      </c>
      <c r="G80" s="40"/>
      <c r="H80" s="152">
        <v>25.681</v>
      </c>
      <c r="I80" s="153">
        <v>29.157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27</v>
      </c>
      <c r="D82" s="30">
        <v>27</v>
      </c>
      <c r="E82" s="30">
        <v>27</v>
      </c>
      <c r="F82" s="31"/>
      <c r="G82" s="31"/>
      <c r="H82" s="151">
        <v>0.016</v>
      </c>
      <c r="I82" s="151">
        <v>0.016</v>
      </c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>
        <v>27</v>
      </c>
      <c r="D84" s="38">
        <v>27</v>
      </c>
      <c r="E84" s="38">
        <v>27</v>
      </c>
      <c r="F84" s="39">
        <v>100</v>
      </c>
      <c r="G84" s="40"/>
      <c r="H84" s="152">
        <v>0.016</v>
      </c>
      <c r="I84" s="153">
        <v>0.016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33708</v>
      </c>
      <c r="D87" s="53">
        <v>39809</v>
      </c>
      <c r="E87" s="53">
        <v>49175</v>
      </c>
      <c r="F87" s="54">
        <f>IF(D87&gt;0,100*E87/D87,0)</f>
        <v>123.52734306312642</v>
      </c>
      <c r="G87" s="40"/>
      <c r="H87" s="156">
        <v>37.42</v>
      </c>
      <c r="I87" s="157">
        <v>38.961999999999996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10</v>
      </c>
      <c r="D19" s="30"/>
      <c r="E19" s="30"/>
      <c r="F19" s="31"/>
      <c r="G19" s="31"/>
      <c r="H19" s="151">
        <v>0.01</v>
      </c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10</v>
      </c>
      <c r="D22" s="38"/>
      <c r="E22" s="38"/>
      <c r="F22" s="39"/>
      <c r="G22" s="40"/>
      <c r="H22" s="152">
        <v>0.01</v>
      </c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800</v>
      </c>
      <c r="D24" s="38">
        <v>825</v>
      </c>
      <c r="E24" s="38">
        <v>850</v>
      </c>
      <c r="F24" s="39">
        <v>103.03030303030303</v>
      </c>
      <c r="G24" s="40"/>
      <c r="H24" s="152">
        <v>0.757</v>
      </c>
      <c r="I24" s="153">
        <v>0.639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185</v>
      </c>
      <c r="D26" s="38">
        <v>420</v>
      </c>
      <c r="E26" s="38">
        <v>300</v>
      </c>
      <c r="F26" s="39">
        <v>71.42857142857143</v>
      </c>
      <c r="G26" s="40"/>
      <c r="H26" s="152">
        <v>0.192</v>
      </c>
      <c r="I26" s="153">
        <v>0.45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6644</v>
      </c>
      <c r="D28" s="30">
        <v>5201</v>
      </c>
      <c r="E28" s="30">
        <v>6701</v>
      </c>
      <c r="F28" s="31"/>
      <c r="G28" s="31"/>
      <c r="H28" s="151">
        <v>10.982</v>
      </c>
      <c r="I28" s="151">
        <v>7.723</v>
      </c>
      <c r="J28" s="151"/>
      <c r="K28" s="32"/>
    </row>
    <row r="29" spans="1:11" s="33" customFormat="1" ht="11.25" customHeight="1">
      <c r="A29" s="35" t="s">
        <v>21</v>
      </c>
      <c r="B29" s="29"/>
      <c r="C29" s="30">
        <v>862</v>
      </c>
      <c r="D29" s="30">
        <v>1052</v>
      </c>
      <c r="E29" s="30">
        <v>402</v>
      </c>
      <c r="F29" s="31"/>
      <c r="G29" s="31"/>
      <c r="H29" s="151">
        <v>0.659</v>
      </c>
      <c r="I29" s="151">
        <v>0.978</v>
      </c>
      <c r="J29" s="151"/>
      <c r="K29" s="32"/>
    </row>
    <row r="30" spans="1:11" s="33" customFormat="1" ht="11.25" customHeight="1">
      <c r="A30" s="35" t="s">
        <v>22</v>
      </c>
      <c r="B30" s="29"/>
      <c r="C30" s="30">
        <v>2524</v>
      </c>
      <c r="D30" s="30">
        <v>2240</v>
      </c>
      <c r="E30" s="30">
        <v>2400</v>
      </c>
      <c r="F30" s="31"/>
      <c r="G30" s="31"/>
      <c r="H30" s="151">
        <v>1.83</v>
      </c>
      <c r="I30" s="151">
        <v>1.569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10030</v>
      </c>
      <c r="D31" s="38">
        <v>8493</v>
      </c>
      <c r="E31" s="38">
        <v>9503</v>
      </c>
      <c r="F31" s="39">
        <v>111.89214647356647</v>
      </c>
      <c r="G31" s="40"/>
      <c r="H31" s="152">
        <v>13.471</v>
      </c>
      <c r="I31" s="153">
        <v>10.27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626</v>
      </c>
      <c r="D33" s="30">
        <v>960</v>
      </c>
      <c r="E33" s="30">
        <v>900</v>
      </c>
      <c r="F33" s="31"/>
      <c r="G33" s="31"/>
      <c r="H33" s="151">
        <v>0.565</v>
      </c>
      <c r="I33" s="151">
        <v>0.87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162</v>
      </c>
      <c r="D34" s="30">
        <v>125</v>
      </c>
      <c r="E34" s="30">
        <v>125</v>
      </c>
      <c r="F34" s="31"/>
      <c r="G34" s="31"/>
      <c r="H34" s="151">
        <v>0.281</v>
      </c>
      <c r="I34" s="151">
        <v>0.22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1098</v>
      </c>
      <c r="D35" s="30">
        <v>1200</v>
      </c>
      <c r="E35" s="30">
        <v>1000</v>
      </c>
      <c r="F35" s="31"/>
      <c r="G35" s="31"/>
      <c r="H35" s="151">
        <v>1.844</v>
      </c>
      <c r="I35" s="151">
        <v>1.4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190</v>
      </c>
      <c r="D36" s="30">
        <v>190</v>
      </c>
      <c r="E36" s="30">
        <v>110</v>
      </c>
      <c r="F36" s="31"/>
      <c r="G36" s="31"/>
      <c r="H36" s="151">
        <v>0.196</v>
      </c>
      <c r="I36" s="151">
        <v>0.185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2076</v>
      </c>
      <c r="D37" s="38">
        <v>2475</v>
      </c>
      <c r="E37" s="38">
        <v>2135</v>
      </c>
      <c r="F37" s="39">
        <v>86.26262626262626</v>
      </c>
      <c r="G37" s="40"/>
      <c r="H37" s="152">
        <v>2.886</v>
      </c>
      <c r="I37" s="153">
        <v>2.6750000000000003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140</v>
      </c>
      <c r="D41" s="30">
        <v>75</v>
      </c>
      <c r="E41" s="30">
        <v>90</v>
      </c>
      <c r="F41" s="31"/>
      <c r="G41" s="31"/>
      <c r="H41" s="151">
        <v>0.18</v>
      </c>
      <c r="I41" s="151">
        <v>0.037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9582</v>
      </c>
      <c r="D42" s="30">
        <v>14284</v>
      </c>
      <c r="E42" s="30">
        <v>11150</v>
      </c>
      <c r="F42" s="31"/>
      <c r="G42" s="31"/>
      <c r="H42" s="151">
        <v>14.523</v>
      </c>
      <c r="I42" s="151">
        <v>8.682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3250</v>
      </c>
      <c r="D43" s="30">
        <v>3390</v>
      </c>
      <c r="E43" s="30">
        <v>3200</v>
      </c>
      <c r="F43" s="31"/>
      <c r="G43" s="31"/>
      <c r="H43" s="151">
        <v>3.055</v>
      </c>
      <c r="I43" s="151">
        <v>1.725</v>
      </c>
      <c r="J43" s="151"/>
      <c r="K43" s="32"/>
    </row>
    <row r="44" spans="1:11" s="33" customFormat="1" ht="11.25" customHeight="1">
      <c r="A44" s="35" t="s">
        <v>33</v>
      </c>
      <c r="B44" s="29"/>
      <c r="C44" s="30">
        <v>10769</v>
      </c>
      <c r="D44" s="30">
        <v>25687</v>
      </c>
      <c r="E44" s="30">
        <v>20000</v>
      </c>
      <c r="F44" s="31"/>
      <c r="G44" s="31"/>
      <c r="H44" s="151">
        <v>18.299</v>
      </c>
      <c r="I44" s="151">
        <v>8.005</v>
      </c>
      <c r="J44" s="151"/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1129</v>
      </c>
      <c r="E45" s="30">
        <v>1700</v>
      </c>
      <c r="F45" s="31"/>
      <c r="G45" s="31"/>
      <c r="H45" s="151">
        <v>1.28</v>
      </c>
      <c r="I45" s="151">
        <v>0.769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4615</v>
      </c>
      <c r="D46" s="30">
        <v>5457</v>
      </c>
      <c r="E46" s="30">
        <v>5000</v>
      </c>
      <c r="F46" s="31"/>
      <c r="G46" s="31"/>
      <c r="H46" s="151">
        <v>4.707</v>
      </c>
      <c r="I46" s="151">
        <v>1.475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900</v>
      </c>
      <c r="D47" s="30">
        <v>4177</v>
      </c>
      <c r="E47" s="30">
        <v>1350</v>
      </c>
      <c r="F47" s="31"/>
      <c r="G47" s="31"/>
      <c r="H47" s="151">
        <v>1.64</v>
      </c>
      <c r="I47" s="151">
        <v>1.771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7501</v>
      </c>
      <c r="D48" s="30">
        <v>15369</v>
      </c>
      <c r="E48" s="30">
        <v>15000</v>
      </c>
      <c r="F48" s="31"/>
      <c r="G48" s="31"/>
      <c r="H48" s="151">
        <v>9.134</v>
      </c>
      <c r="I48" s="151">
        <v>0.615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5301</v>
      </c>
      <c r="D49" s="30">
        <v>5533</v>
      </c>
      <c r="E49" s="30">
        <v>5200</v>
      </c>
      <c r="F49" s="31"/>
      <c r="G49" s="31"/>
      <c r="H49" s="151">
        <v>4.328</v>
      </c>
      <c r="I49" s="151">
        <v>1.61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43058</v>
      </c>
      <c r="D50" s="38">
        <v>75101</v>
      </c>
      <c r="E50" s="38">
        <v>62690</v>
      </c>
      <c r="F50" s="39">
        <v>83.47425467037722</v>
      </c>
      <c r="G50" s="40"/>
      <c r="H50" s="152">
        <v>57.14600000000001</v>
      </c>
      <c r="I50" s="153">
        <v>24.689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1010</v>
      </c>
      <c r="D52" s="38">
        <v>101</v>
      </c>
      <c r="E52" s="38">
        <v>101</v>
      </c>
      <c r="F52" s="39">
        <v>100</v>
      </c>
      <c r="G52" s="40"/>
      <c r="H52" s="152">
        <v>1.115</v>
      </c>
      <c r="I52" s="153">
        <v>0.111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5700</v>
      </c>
      <c r="D54" s="30">
        <v>6100</v>
      </c>
      <c r="E54" s="30">
        <v>5900</v>
      </c>
      <c r="F54" s="31"/>
      <c r="G54" s="31"/>
      <c r="H54" s="151">
        <v>6.9</v>
      </c>
      <c r="I54" s="151">
        <v>5.325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3707</v>
      </c>
      <c r="D55" s="30">
        <v>3761</v>
      </c>
      <c r="E55" s="30">
        <v>3761</v>
      </c>
      <c r="F55" s="31"/>
      <c r="G55" s="31"/>
      <c r="H55" s="151">
        <v>4.448</v>
      </c>
      <c r="I55" s="151">
        <v>4.14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5004</v>
      </c>
      <c r="D56" s="30">
        <v>7389</v>
      </c>
      <c r="E56" s="30">
        <v>7389</v>
      </c>
      <c r="F56" s="31"/>
      <c r="G56" s="31"/>
      <c r="H56" s="151">
        <v>3.465</v>
      </c>
      <c r="I56" s="151">
        <v>13.039</v>
      </c>
      <c r="J56" s="151"/>
      <c r="K56" s="32"/>
    </row>
    <row r="57" spans="1:11" s="33" customFormat="1" ht="11.25" customHeight="1">
      <c r="A57" s="35" t="s">
        <v>44</v>
      </c>
      <c r="B57" s="29"/>
      <c r="C57" s="30">
        <v>6378</v>
      </c>
      <c r="D57" s="30">
        <v>6370</v>
      </c>
      <c r="E57" s="30">
        <v>6370</v>
      </c>
      <c r="F57" s="31"/>
      <c r="G57" s="31"/>
      <c r="H57" s="151">
        <v>7.7</v>
      </c>
      <c r="I57" s="151">
        <v>9.555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8885</v>
      </c>
      <c r="D58" s="30">
        <v>6447</v>
      </c>
      <c r="E58" s="30">
        <v>6327</v>
      </c>
      <c r="F58" s="31"/>
      <c r="G58" s="31"/>
      <c r="H58" s="151">
        <v>10.225</v>
      </c>
      <c r="I58" s="151">
        <v>1.821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29674</v>
      </c>
      <c r="D59" s="38">
        <v>30067</v>
      </c>
      <c r="E59" s="38">
        <v>29747</v>
      </c>
      <c r="F59" s="39">
        <v>98.93571024711478</v>
      </c>
      <c r="G59" s="40"/>
      <c r="H59" s="152">
        <v>32.738</v>
      </c>
      <c r="I59" s="153">
        <v>33.879999999999995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162</v>
      </c>
      <c r="D61" s="30">
        <v>150</v>
      </c>
      <c r="E61" s="30">
        <v>144</v>
      </c>
      <c r="F61" s="31"/>
      <c r="G61" s="31"/>
      <c r="H61" s="151">
        <v>0.107</v>
      </c>
      <c r="I61" s="151">
        <v>0.105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50</v>
      </c>
      <c r="D62" s="30">
        <v>50</v>
      </c>
      <c r="E62" s="30">
        <v>50</v>
      </c>
      <c r="F62" s="31"/>
      <c r="G62" s="31"/>
      <c r="H62" s="151">
        <v>0.024</v>
      </c>
      <c r="I62" s="151">
        <v>0.022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84</v>
      </c>
      <c r="D63" s="30">
        <v>68</v>
      </c>
      <c r="E63" s="30">
        <v>184</v>
      </c>
      <c r="F63" s="31"/>
      <c r="G63" s="31"/>
      <c r="H63" s="151">
        <v>0.054</v>
      </c>
      <c r="I63" s="151">
        <v>0.038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296</v>
      </c>
      <c r="D64" s="38">
        <v>268</v>
      </c>
      <c r="E64" s="38">
        <v>378</v>
      </c>
      <c r="F64" s="39">
        <v>141.044776119403</v>
      </c>
      <c r="G64" s="40"/>
      <c r="H64" s="152">
        <v>0.185</v>
      </c>
      <c r="I64" s="153">
        <v>0.165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87</v>
      </c>
      <c r="D66" s="38">
        <v>82</v>
      </c>
      <c r="E66" s="38">
        <v>75</v>
      </c>
      <c r="F66" s="39">
        <v>91.46341463414635</v>
      </c>
      <c r="G66" s="40"/>
      <c r="H66" s="152">
        <v>0.053</v>
      </c>
      <c r="I66" s="153">
        <v>0.077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530</v>
      </c>
      <c r="D68" s="30">
        <v>600</v>
      </c>
      <c r="E68" s="30">
        <v>500</v>
      </c>
      <c r="F68" s="31"/>
      <c r="G68" s="31"/>
      <c r="H68" s="151">
        <v>0.424</v>
      </c>
      <c r="I68" s="151">
        <v>0.45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70</v>
      </c>
      <c r="D69" s="30">
        <v>50</v>
      </c>
      <c r="E69" s="30">
        <v>100</v>
      </c>
      <c r="F69" s="31"/>
      <c r="G69" s="31"/>
      <c r="H69" s="151">
        <v>0.053</v>
      </c>
      <c r="I69" s="151">
        <v>0.035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600</v>
      </c>
      <c r="D70" s="38">
        <v>650</v>
      </c>
      <c r="E70" s="38">
        <v>600</v>
      </c>
      <c r="F70" s="39">
        <v>92.3076923076923</v>
      </c>
      <c r="G70" s="40"/>
      <c r="H70" s="152">
        <v>0.477</v>
      </c>
      <c r="I70" s="153">
        <v>0.485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31</v>
      </c>
      <c r="D72" s="30">
        <v>91</v>
      </c>
      <c r="E72" s="30">
        <v>89</v>
      </c>
      <c r="F72" s="31"/>
      <c r="G72" s="31"/>
      <c r="H72" s="151">
        <v>0.003</v>
      </c>
      <c r="I72" s="151">
        <v>0.064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1533</v>
      </c>
      <c r="D73" s="30">
        <v>1530</v>
      </c>
      <c r="E73" s="30">
        <v>1460</v>
      </c>
      <c r="F73" s="31"/>
      <c r="G73" s="31"/>
      <c r="H73" s="151">
        <v>1.632</v>
      </c>
      <c r="I73" s="151">
        <v>1.8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396</v>
      </c>
      <c r="D74" s="30">
        <v>460</v>
      </c>
      <c r="E74" s="30">
        <v>450</v>
      </c>
      <c r="F74" s="31"/>
      <c r="G74" s="31"/>
      <c r="H74" s="151">
        <v>0.299</v>
      </c>
      <c r="I74" s="151">
        <v>0.437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1099</v>
      </c>
      <c r="D75" s="30">
        <v>1181</v>
      </c>
      <c r="E75" s="30">
        <v>1110</v>
      </c>
      <c r="F75" s="31"/>
      <c r="G75" s="31"/>
      <c r="H75" s="151">
        <v>0.432</v>
      </c>
      <c r="I75" s="151">
        <v>0.708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56</v>
      </c>
      <c r="D76" s="30"/>
      <c r="E76" s="30"/>
      <c r="F76" s="31"/>
      <c r="G76" s="31"/>
      <c r="H76" s="151">
        <v>0.058</v>
      </c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>
        <v>195</v>
      </c>
      <c r="D77" s="30">
        <v>379</v>
      </c>
      <c r="E77" s="30">
        <v>74</v>
      </c>
      <c r="F77" s="31"/>
      <c r="G77" s="31"/>
      <c r="H77" s="151">
        <v>0.183</v>
      </c>
      <c r="I77" s="151">
        <v>0.341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2304</v>
      </c>
      <c r="D78" s="30">
        <v>2725</v>
      </c>
      <c r="E78" s="30">
        <v>2725</v>
      </c>
      <c r="F78" s="31"/>
      <c r="G78" s="31"/>
      <c r="H78" s="151">
        <v>2.475</v>
      </c>
      <c r="I78" s="151">
        <v>2.826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556</v>
      </c>
      <c r="D79" s="30">
        <v>592</v>
      </c>
      <c r="E79" s="30">
        <v>1102</v>
      </c>
      <c r="F79" s="31"/>
      <c r="G79" s="31"/>
      <c r="H79" s="151">
        <v>0.817</v>
      </c>
      <c r="I79" s="151">
        <v>0.675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6170</v>
      </c>
      <c r="D80" s="38">
        <v>6958</v>
      </c>
      <c r="E80" s="38">
        <v>7010</v>
      </c>
      <c r="F80" s="39">
        <v>100.74734118999713</v>
      </c>
      <c r="G80" s="40"/>
      <c r="H80" s="152">
        <v>5.898999999999999</v>
      </c>
      <c r="I80" s="153">
        <v>6.851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1</v>
      </c>
      <c r="E82" s="30">
        <v>1</v>
      </c>
      <c r="F82" s="31"/>
      <c r="G82" s="31"/>
      <c r="H82" s="151">
        <v>0.001</v>
      </c>
      <c r="I82" s="151">
        <v>0.001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4</v>
      </c>
      <c r="D83" s="30"/>
      <c r="E83" s="30"/>
      <c r="F83" s="31"/>
      <c r="G83" s="31"/>
      <c r="H83" s="151">
        <v>0.002</v>
      </c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>
        <v>5</v>
      </c>
      <c r="D84" s="38">
        <v>1</v>
      </c>
      <c r="E84" s="38">
        <v>1</v>
      </c>
      <c r="F84" s="39">
        <v>100</v>
      </c>
      <c r="G84" s="40"/>
      <c r="H84" s="152">
        <v>0.003</v>
      </c>
      <c r="I84" s="153">
        <v>0.001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94001</v>
      </c>
      <c r="D87" s="53">
        <v>125441</v>
      </c>
      <c r="E87" s="53">
        <v>113390</v>
      </c>
      <c r="F87" s="54">
        <f>IF(D87&gt;0,100*E87/D87,0)</f>
        <v>90.39309316730575</v>
      </c>
      <c r="G87" s="40"/>
      <c r="H87" s="156">
        <v>114.932</v>
      </c>
      <c r="I87" s="157">
        <v>80.293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9" zoomScaleSheetLayoutView="99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/>
      <c r="E19" s="30"/>
      <c r="F19" s="31"/>
      <c r="G19" s="31"/>
      <c r="H19" s="151">
        <v>0.005</v>
      </c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3</v>
      </c>
      <c r="D22" s="38"/>
      <c r="E22" s="38"/>
      <c r="F22" s="39"/>
      <c r="G22" s="40"/>
      <c r="H22" s="152">
        <v>0.005</v>
      </c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20</v>
      </c>
      <c r="D24" s="38"/>
      <c r="E24" s="38">
        <v>10</v>
      </c>
      <c r="F24" s="39"/>
      <c r="G24" s="40"/>
      <c r="H24" s="152">
        <v>0.016</v>
      </c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25</v>
      </c>
      <c r="D26" s="38">
        <v>25</v>
      </c>
      <c r="E26" s="38">
        <v>20</v>
      </c>
      <c r="F26" s="39">
        <v>80</v>
      </c>
      <c r="G26" s="40"/>
      <c r="H26" s="152">
        <v>0.028</v>
      </c>
      <c r="I26" s="153">
        <v>0.02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50</v>
      </c>
      <c r="D28" s="30">
        <v>22</v>
      </c>
      <c r="E28" s="30">
        <v>22</v>
      </c>
      <c r="F28" s="31"/>
      <c r="G28" s="31"/>
      <c r="H28" s="151">
        <v>0.06</v>
      </c>
      <c r="I28" s="151">
        <v>0.028</v>
      </c>
      <c r="J28" s="151"/>
      <c r="K28" s="32"/>
    </row>
    <row r="29" spans="1:11" s="33" customFormat="1" ht="11.25" customHeight="1">
      <c r="A29" s="35" t="s">
        <v>21</v>
      </c>
      <c r="B29" s="29"/>
      <c r="C29" s="30">
        <v>291</v>
      </c>
      <c r="D29" s="30">
        <v>233</v>
      </c>
      <c r="E29" s="30">
        <v>221</v>
      </c>
      <c r="F29" s="31"/>
      <c r="G29" s="31"/>
      <c r="H29" s="151">
        <v>0.24</v>
      </c>
      <c r="I29" s="151">
        <v>0.114</v>
      </c>
      <c r="J29" s="151"/>
      <c r="K29" s="32"/>
    </row>
    <row r="30" spans="1:11" s="33" customFormat="1" ht="11.25" customHeight="1">
      <c r="A30" s="35" t="s">
        <v>22</v>
      </c>
      <c r="B30" s="29"/>
      <c r="C30" s="30">
        <v>344</v>
      </c>
      <c r="D30" s="30">
        <v>380</v>
      </c>
      <c r="E30" s="30">
        <v>400</v>
      </c>
      <c r="F30" s="31"/>
      <c r="G30" s="31"/>
      <c r="H30" s="151">
        <v>0.675</v>
      </c>
      <c r="I30" s="151">
        <v>0.752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685</v>
      </c>
      <c r="D31" s="38">
        <v>635</v>
      </c>
      <c r="E31" s="38">
        <v>643</v>
      </c>
      <c r="F31" s="39">
        <v>101.25984251968504</v>
      </c>
      <c r="G31" s="40"/>
      <c r="H31" s="152">
        <v>0.9750000000000001</v>
      </c>
      <c r="I31" s="153">
        <v>0.894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125</v>
      </c>
      <c r="D33" s="30">
        <v>140</v>
      </c>
      <c r="E33" s="30">
        <v>140</v>
      </c>
      <c r="F33" s="31"/>
      <c r="G33" s="31"/>
      <c r="H33" s="151">
        <v>0.081</v>
      </c>
      <c r="I33" s="151">
        <v>0.091</v>
      </c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>
        <v>22</v>
      </c>
      <c r="D35" s="30">
        <v>20</v>
      </c>
      <c r="E35" s="30">
        <v>25</v>
      </c>
      <c r="F35" s="31"/>
      <c r="G35" s="31"/>
      <c r="H35" s="151">
        <v>0.025</v>
      </c>
      <c r="I35" s="151">
        <v>0.018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32</v>
      </c>
      <c r="D36" s="30">
        <v>32</v>
      </c>
      <c r="E36" s="30">
        <v>29</v>
      </c>
      <c r="F36" s="31"/>
      <c r="G36" s="31"/>
      <c r="H36" s="151">
        <v>0.027</v>
      </c>
      <c r="I36" s="151">
        <v>0.024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179</v>
      </c>
      <c r="D37" s="38">
        <v>192</v>
      </c>
      <c r="E37" s="38">
        <v>194</v>
      </c>
      <c r="F37" s="39">
        <v>101.04166666666667</v>
      </c>
      <c r="G37" s="40"/>
      <c r="H37" s="152">
        <v>0.133</v>
      </c>
      <c r="I37" s="153">
        <v>0.133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85</v>
      </c>
      <c r="D41" s="30">
        <v>69</v>
      </c>
      <c r="E41" s="30">
        <v>60</v>
      </c>
      <c r="F41" s="31"/>
      <c r="G41" s="31"/>
      <c r="H41" s="151">
        <v>0.116</v>
      </c>
      <c r="I41" s="151">
        <v>0.035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3236</v>
      </c>
      <c r="D42" s="30">
        <v>3000</v>
      </c>
      <c r="E42" s="30">
        <v>3000</v>
      </c>
      <c r="F42" s="31"/>
      <c r="G42" s="31"/>
      <c r="H42" s="151">
        <v>4.536</v>
      </c>
      <c r="I42" s="151">
        <v>1.5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/>
      <c r="E43" s="30"/>
      <c r="F43" s="31"/>
      <c r="G43" s="31"/>
      <c r="H43" s="151">
        <v>0.002</v>
      </c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>
        <v>208</v>
      </c>
      <c r="D44" s="30">
        <v>333</v>
      </c>
      <c r="E44" s="30">
        <v>200</v>
      </c>
      <c r="F44" s="31"/>
      <c r="G44" s="31"/>
      <c r="H44" s="151">
        <v>0.418</v>
      </c>
      <c r="I44" s="151">
        <v>0.113</v>
      </c>
      <c r="J44" s="151"/>
      <c r="K44" s="32"/>
    </row>
    <row r="45" spans="1:11" s="33" customFormat="1" ht="11.25" customHeight="1">
      <c r="A45" s="35" t="s">
        <v>34</v>
      </c>
      <c r="B45" s="29"/>
      <c r="C45" s="30">
        <v>36</v>
      </c>
      <c r="D45" s="30">
        <v>20</v>
      </c>
      <c r="E45" s="30">
        <v>20</v>
      </c>
      <c r="F45" s="31"/>
      <c r="G45" s="31"/>
      <c r="H45" s="151">
        <v>0.032</v>
      </c>
      <c r="I45" s="151">
        <v>0.012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426</v>
      </c>
      <c r="D46" s="30">
        <v>386</v>
      </c>
      <c r="E46" s="30">
        <v>385</v>
      </c>
      <c r="F46" s="31"/>
      <c r="G46" s="31"/>
      <c r="H46" s="151">
        <v>0.426</v>
      </c>
      <c r="I46" s="151">
        <v>0.116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2603</v>
      </c>
      <c r="D47" s="30">
        <v>3292</v>
      </c>
      <c r="E47" s="30">
        <v>2660</v>
      </c>
      <c r="F47" s="31"/>
      <c r="G47" s="31"/>
      <c r="H47" s="151">
        <v>4.174</v>
      </c>
      <c r="I47" s="151">
        <v>2.312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3714</v>
      </c>
      <c r="D48" s="30">
        <v>3784</v>
      </c>
      <c r="E48" s="30">
        <v>3600</v>
      </c>
      <c r="F48" s="31"/>
      <c r="G48" s="31"/>
      <c r="H48" s="151">
        <v>5.647</v>
      </c>
      <c r="I48" s="151">
        <v>2.415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586</v>
      </c>
      <c r="D49" s="30">
        <v>417</v>
      </c>
      <c r="E49" s="30">
        <v>410</v>
      </c>
      <c r="F49" s="31"/>
      <c r="G49" s="31"/>
      <c r="H49" s="151">
        <v>0.495</v>
      </c>
      <c r="I49" s="151">
        <v>0.048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10896</v>
      </c>
      <c r="D50" s="38">
        <v>11301</v>
      </c>
      <c r="E50" s="38">
        <v>10335</v>
      </c>
      <c r="F50" s="39">
        <v>91.45208388638174</v>
      </c>
      <c r="G50" s="40"/>
      <c r="H50" s="152">
        <v>15.846</v>
      </c>
      <c r="I50" s="153">
        <v>6.551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2059</v>
      </c>
      <c r="D52" s="38">
        <v>2059</v>
      </c>
      <c r="E52" s="38">
        <v>2059</v>
      </c>
      <c r="F52" s="39">
        <v>100</v>
      </c>
      <c r="G52" s="40"/>
      <c r="H52" s="152">
        <v>2.409</v>
      </c>
      <c r="I52" s="153">
        <v>2.409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11080</v>
      </c>
      <c r="D54" s="30">
        <v>10815</v>
      </c>
      <c r="E54" s="30">
        <v>10750</v>
      </c>
      <c r="F54" s="31"/>
      <c r="G54" s="31"/>
      <c r="H54" s="151">
        <v>13.145</v>
      </c>
      <c r="I54" s="151">
        <v>8.967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4277</v>
      </c>
      <c r="D55" s="30">
        <v>3700</v>
      </c>
      <c r="E55" s="30">
        <v>3700</v>
      </c>
      <c r="F55" s="31"/>
      <c r="G55" s="31"/>
      <c r="H55" s="151">
        <v>4.705</v>
      </c>
      <c r="I55" s="151">
        <v>3.7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24129</v>
      </c>
      <c r="D56" s="30">
        <v>22467</v>
      </c>
      <c r="E56" s="30">
        <v>22467</v>
      </c>
      <c r="F56" s="31"/>
      <c r="G56" s="31"/>
      <c r="H56" s="151">
        <v>34.169</v>
      </c>
      <c r="I56" s="151">
        <v>15.5</v>
      </c>
      <c r="J56" s="151"/>
      <c r="K56" s="32"/>
    </row>
    <row r="57" spans="1:11" s="33" customFormat="1" ht="11.25" customHeight="1">
      <c r="A57" s="35" t="s">
        <v>44</v>
      </c>
      <c r="B57" s="29"/>
      <c r="C57" s="30">
        <v>8155</v>
      </c>
      <c r="D57" s="30">
        <v>6803</v>
      </c>
      <c r="E57" s="30">
        <v>6803</v>
      </c>
      <c r="F57" s="31"/>
      <c r="G57" s="31"/>
      <c r="H57" s="151">
        <v>9.84</v>
      </c>
      <c r="I57" s="151">
        <v>10.205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8566</v>
      </c>
      <c r="D58" s="30">
        <v>7282</v>
      </c>
      <c r="E58" s="30">
        <v>7143</v>
      </c>
      <c r="F58" s="31"/>
      <c r="G58" s="31"/>
      <c r="H58" s="151">
        <v>10.544</v>
      </c>
      <c r="I58" s="151">
        <v>2.282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56207</v>
      </c>
      <c r="D59" s="38">
        <v>51067</v>
      </c>
      <c r="E59" s="38">
        <v>50863</v>
      </c>
      <c r="F59" s="39">
        <v>99.60052480075196</v>
      </c>
      <c r="G59" s="40"/>
      <c r="H59" s="152">
        <v>72.40299999999999</v>
      </c>
      <c r="I59" s="153">
        <v>40.653999999999996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146</v>
      </c>
      <c r="D61" s="30">
        <v>85</v>
      </c>
      <c r="E61" s="30">
        <v>102</v>
      </c>
      <c r="F61" s="31"/>
      <c r="G61" s="31"/>
      <c r="H61" s="151">
        <v>0.081</v>
      </c>
      <c r="I61" s="151">
        <v>0.0505</v>
      </c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>
        <v>379</v>
      </c>
      <c r="D63" s="30">
        <v>246</v>
      </c>
      <c r="E63" s="30">
        <v>289</v>
      </c>
      <c r="F63" s="31"/>
      <c r="G63" s="31"/>
      <c r="H63" s="151">
        <v>0.151</v>
      </c>
      <c r="I63" s="151">
        <v>0.151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525</v>
      </c>
      <c r="D64" s="38">
        <v>331</v>
      </c>
      <c r="E64" s="38">
        <v>391</v>
      </c>
      <c r="F64" s="39">
        <v>118.12688821752266</v>
      </c>
      <c r="G64" s="40"/>
      <c r="H64" s="152">
        <v>0.23199999999999998</v>
      </c>
      <c r="I64" s="153">
        <v>0.2015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48</v>
      </c>
      <c r="D66" s="38">
        <v>45</v>
      </c>
      <c r="E66" s="38">
        <v>47</v>
      </c>
      <c r="F66" s="39">
        <v>104.44444444444444</v>
      </c>
      <c r="G66" s="40"/>
      <c r="H66" s="152">
        <v>0.031</v>
      </c>
      <c r="I66" s="153">
        <v>0.03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217</v>
      </c>
      <c r="D72" s="30">
        <v>169</v>
      </c>
      <c r="E72" s="30">
        <v>165</v>
      </c>
      <c r="F72" s="31"/>
      <c r="G72" s="31"/>
      <c r="H72" s="151">
        <v>0.068</v>
      </c>
      <c r="I72" s="151">
        <v>0.122</v>
      </c>
      <c r="J72" s="151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>
        <v>41</v>
      </c>
      <c r="F73" s="31"/>
      <c r="G73" s="31"/>
      <c r="H73" s="151"/>
      <c r="I73" s="151"/>
      <c r="J73" s="151"/>
      <c r="K73" s="32"/>
    </row>
    <row r="74" spans="1:11" s="33" customFormat="1" ht="11.25" customHeight="1">
      <c r="A74" s="35" t="s">
        <v>57</v>
      </c>
      <c r="B74" s="29"/>
      <c r="C74" s="30">
        <v>31</v>
      </c>
      <c r="D74" s="30">
        <v>30</v>
      </c>
      <c r="E74" s="30">
        <v>32</v>
      </c>
      <c r="F74" s="31"/>
      <c r="G74" s="31"/>
      <c r="H74" s="151">
        <v>0.023</v>
      </c>
      <c r="I74" s="151">
        <v>0.026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605</v>
      </c>
      <c r="D75" s="30">
        <v>405</v>
      </c>
      <c r="E75" s="30">
        <v>432</v>
      </c>
      <c r="F75" s="31"/>
      <c r="G75" s="31"/>
      <c r="H75" s="151">
        <v>0.159</v>
      </c>
      <c r="I75" s="151">
        <v>0.231</v>
      </c>
      <c r="J75" s="151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>
        <v>74</v>
      </c>
      <c r="D77" s="30">
        <v>26</v>
      </c>
      <c r="E77" s="30">
        <v>27</v>
      </c>
      <c r="F77" s="31"/>
      <c r="G77" s="31"/>
      <c r="H77" s="151">
        <v>0.034</v>
      </c>
      <c r="I77" s="151">
        <v>0.016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181</v>
      </c>
      <c r="D78" s="30">
        <v>210</v>
      </c>
      <c r="E78" s="30">
        <v>210</v>
      </c>
      <c r="F78" s="31"/>
      <c r="G78" s="31"/>
      <c r="H78" s="151">
        <v>0.203</v>
      </c>
      <c r="I78" s="151">
        <v>0.225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22</v>
      </c>
      <c r="D79" s="30">
        <v>24</v>
      </c>
      <c r="E79" s="30">
        <v>23</v>
      </c>
      <c r="F79" s="31"/>
      <c r="G79" s="31"/>
      <c r="H79" s="151">
        <v>0.022</v>
      </c>
      <c r="I79" s="151">
        <v>0.024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1130</v>
      </c>
      <c r="D80" s="38">
        <v>864</v>
      </c>
      <c r="E80" s="38">
        <v>930</v>
      </c>
      <c r="F80" s="39">
        <v>107.63888888888889</v>
      </c>
      <c r="G80" s="40"/>
      <c r="H80" s="152">
        <v>0.509</v>
      </c>
      <c r="I80" s="153">
        <v>0.644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71777</v>
      </c>
      <c r="D87" s="53">
        <v>66519</v>
      </c>
      <c r="E87" s="53">
        <v>65492</v>
      </c>
      <c r="F87" s="54">
        <f>IF(D87&gt;0,100*E87/D87,0)</f>
        <v>98.45608021768217</v>
      </c>
      <c r="G87" s="40"/>
      <c r="H87" s="156">
        <v>92.587</v>
      </c>
      <c r="I87" s="157">
        <v>51.536500000000004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>
        <v>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30</v>
      </c>
      <c r="D9" s="30">
        <v>25</v>
      </c>
      <c r="E9" s="30">
        <v>25</v>
      </c>
      <c r="F9" s="31"/>
      <c r="G9" s="31"/>
      <c r="H9" s="151">
        <v>0.494</v>
      </c>
      <c r="I9" s="151">
        <v>0.398</v>
      </c>
      <c r="J9" s="151">
        <v>0.399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>
        <v>38</v>
      </c>
      <c r="D12" s="30">
        <v>32</v>
      </c>
      <c r="E12" s="30">
        <v>31</v>
      </c>
      <c r="F12" s="31"/>
      <c r="G12" s="31"/>
      <c r="H12" s="151">
        <v>0.599</v>
      </c>
      <c r="I12" s="151">
        <v>0.523</v>
      </c>
      <c r="J12" s="151">
        <v>0.465</v>
      </c>
      <c r="K12" s="32"/>
    </row>
    <row r="13" spans="1:11" s="42" customFormat="1" ht="11.25" customHeight="1">
      <c r="A13" s="36" t="s">
        <v>11</v>
      </c>
      <c r="B13" s="37"/>
      <c r="C13" s="38">
        <v>68</v>
      </c>
      <c r="D13" s="38">
        <v>57</v>
      </c>
      <c r="E13" s="38">
        <v>56</v>
      </c>
      <c r="F13" s="39">
        <v>98.24561403508773</v>
      </c>
      <c r="G13" s="40"/>
      <c r="H13" s="152">
        <v>1.093</v>
      </c>
      <c r="I13" s="153">
        <v>0.921</v>
      </c>
      <c r="J13" s="153">
        <v>0.8640000000000001</v>
      </c>
      <c r="K13" s="41">
        <v>93.81107491856677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10</v>
      </c>
      <c r="E34" s="30">
        <v>10</v>
      </c>
      <c r="F34" s="31"/>
      <c r="G34" s="31"/>
      <c r="H34" s="151">
        <v>0.2</v>
      </c>
      <c r="I34" s="151">
        <v>0.2</v>
      </c>
      <c r="J34" s="151">
        <v>0.2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>
        <v>10</v>
      </c>
      <c r="D37" s="38">
        <v>10</v>
      </c>
      <c r="E37" s="38">
        <v>10</v>
      </c>
      <c r="F37" s="39">
        <v>100</v>
      </c>
      <c r="G37" s="40"/>
      <c r="H37" s="152">
        <v>0.2</v>
      </c>
      <c r="I37" s="153">
        <v>0.2</v>
      </c>
      <c r="J37" s="153">
        <v>0.2</v>
      </c>
      <c r="K37" s="41"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224</v>
      </c>
      <c r="D39" s="38">
        <v>230</v>
      </c>
      <c r="E39" s="38">
        <v>235</v>
      </c>
      <c r="F39" s="39">
        <v>102.17391304347827</v>
      </c>
      <c r="G39" s="40"/>
      <c r="H39" s="152">
        <v>5.936</v>
      </c>
      <c r="I39" s="153">
        <v>4.7</v>
      </c>
      <c r="J39" s="153">
        <v>6.1</v>
      </c>
      <c r="K39" s="41">
        <v>129.7872340425532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/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/>
      <c r="I64" s="153"/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1150</v>
      </c>
      <c r="D66" s="38">
        <v>1150</v>
      </c>
      <c r="E66" s="38">
        <v>999</v>
      </c>
      <c r="F66" s="39">
        <v>86.8695652173913</v>
      </c>
      <c r="G66" s="40"/>
      <c r="H66" s="152">
        <v>36.455</v>
      </c>
      <c r="I66" s="153">
        <v>24.475</v>
      </c>
      <c r="J66" s="153">
        <v>28.472</v>
      </c>
      <c r="K66" s="41">
        <v>116.33094994892748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67</v>
      </c>
      <c r="D72" s="30">
        <v>44</v>
      </c>
      <c r="E72" s="30">
        <v>44</v>
      </c>
      <c r="F72" s="31"/>
      <c r="G72" s="31"/>
      <c r="H72" s="151">
        <v>1.585</v>
      </c>
      <c r="I72" s="151">
        <v>0.93</v>
      </c>
      <c r="J72" s="151">
        <v>0.93</v>
      </c>
      <c r="K72" s="32"/>
    </row>
    <row r="73" spans="1:11" s="33" customFormat="1" ht="11.25" customHeight="1">
      <c r="A73" s="35" t="s">
        <v>56</v>
      </c>
      <c r="B73" s="29"/>
      <c r="C73" s="30">
        <v>276</v>
      </c>
      <c r="D73" s="30">
        <v>500</v>
      </c>
      <c r="E73" s="30">
        <v>550</v>
      </c>
      <c r="F73" s="31"/>
      <c r="G73" s="31"/>
      <c r="H73" s="151">
        <v>8.28</v>
      </c>
      <c r="I73" s="151">
        <v>12</v>
      </c>
      <c r="J73" s="151">
        <v>12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>
        <v>102</v>
      </c>
      <c r="D75" s="30">
        <v>102</v>
      </c>
      <c r="E75" s="30">
        <v>89</v>
      </c>
      <c r="F75" s="31"/>
      <c r="G75" s="31"/>
      <c r="H75" s="151">
        <v>4.363</v>
      </c>
      <c r="I75" s="151">
        <v>4.377</v>
      </c>
      <c r="J75" s="151">
        <v>3.768</v>
      </c>
      <c r="K75" s="32"/>
    </row>
    <row r="76" spans="1:11" s="33" customFormat="1" ht="11.25" customHeight="1">
      <c r="A76" s="35" t="s">
        <v>59</v>
      </c>
      <c r="B76" s="29"/>
      <c r="C76" s="30">
        <v>25</v>
      </c>
      <c r="D76" s="30">
        <v>30</v>
      </c>
      <c r="E76" s="30">
        <v>30</v>
      </c>
      <c r="F76" s="31"/>
      <c r="G76" s="31"/>
      <c r="H76" s="151">
        <v>0.8</v>
      </c>
      <c r="I76" s="151">
        <v>0.96</v>
      </c>
      <c r="J76" s="151">
        <v>0.96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>
        <v>370</v>
      </c>
      <c r="D78" s="30">
        <v>350</v>
      </c>
      <c r="E78" s="30">
        <v>360</v>
      </c>
      <c r="F78" s="31"/>
      <c r="G78" s="31"/>
      <c r="H78" s="151">
        <v>9.916</v>
      </c>
      <c r="I78" s="151">
        <v>9.45</v>
      </c>
      <c r="J78" s="151">
        <v>9.72</v>
      </c>
      <c r="K78" s="32"/>
    </row>
    <row r="79" spans="1:11" s="33" customFormat="1" ht="11.25" customHeight="1">
      <c r="A79" s="35" t="s">
        <v>62</v>
      </c>
      <c r="B79" s="29"/>
      <c r="C79" s="30">
        <v>176</v>
      </c>
      <c r="D79" s="30">
        <v>183</v>
      </c>
      <c r="E79" s="30">
        <v>210</v>
      </c>
      <c r="F79" s="31"/>
      <c r="G79" s="31"/>
      <c r="H79" s="151">
        <v>4</v>
      </c>
      <c r="I79" s="151">
        <v>3.654</v>
      </c>
      <c r="J79" s="151">
        <v>4.21</v>
      </c>
      <c r="K79" s="32"/>
    </row>
    <row r="80" spans="1:11" s="42" customFormat="1" ht="11.25" customHeight="1">
      <c r="A80" s="43" t="s">
        <v>63</v>
      </c>
      <c r="B80" s="37"/>
      <c r="C80" s="38">
        <v>1016</v>
      </c>
      <c r="D80" s="38">
        <v>1209</v>
      </c>
      <c r="E80" s="38">
        <v>1283</v>
      </c>
      <c r="F80" s="39">
        <v>106.12076095947063</v>
      </c>
      <c r="G80" s="40"/>
      <c r="H80" s="152">
        <v>28.944</v>
      </c>
      <c r="I80" s="153">
        <v>31.371</v>
      </c>
      <c r="J80" s="153">
        <v>31.588</v>
      </c>
      <c r="K80" s="41">
        <v>100.69172165375666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588</v>
      </c>
      <c r="D82" s="30">
        <v>588</v>
      </c>
      <c r="E82" s="30">
        <v>588</v>
      </c>
      <c r="F82" s="31"/>
      <c r="G82" s="31"/>
      <c r="H82" s="151">
        <v>21.266</v>
      </c>
      <c r="I82" s="151">
        <v>21.266</v>
      </c>
      <c r="J82" s="151">
        <v>21.266</v>
      </c>
      <c r="K82" s="32"/>
    </row>
    <row r="83" spans="1:11" s="33" customFormat="1" ht="11.25" customHeight="1">
      <c r="A83" s="35" t="s">
        <v>65</v>
      </c>
      <c r="B83" s="29"/>
      <c r="C83" s="30">
        <v>853</v>
      </c>
      <c r="D83" s="30">
        <v>725</v>
      </c>
      <c r="E83" s="30">
        <v>650</v>
      </c>
      <c r="F83" s="31"/>
      <c r="G83" s="31"/>
      <c r="H83" s="151">
        <v>15.819</v>
      </c>
      <c r="I83" s="151">
        <v>13.45</v>
      </c>
      <c r="J83" s="151">
        <v>12</v>
      </c>
      <c r="K83" s="32"/>
    </row>
    <row r="84" spans="1:11" s="42" customFormat="1" ht="11.25" customHeight="1">
      <c r="A84" s="36" t="s">
        <v>66</v>
      </c>
      <c r="B84" s="37"/>
      <c r="C84" s="38">
        <v>1441</v>
      </c>
      <c r="D84" s="38">
        <v>1313</v>
      </c>
      <c r="E84" s="38">
        <v>1238</v>
      </c>
      <c r="F84" s="39">
        <v>94.28789032749428</v>
      </c>
      <c r="G84" s="40"/>
      <c r="H84" s="152">
        <v>37.085</v>
      </c>
      <c r="I84" s="153">
        <v>34.715999999999994</v>
      </c>
      <c r="J84" s="153">
        <v>33.266</v>
      </c>
      <c r="K84" s="41">
        <v>95.82325152667359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3909</v>
      </c>
      <c r="D87" s="53">
        <v>3969</v>
      </c>
      <c r="E87" s="53">
        <v>3821</v>
      </c>
      <c r="F87" s="54">
        <f>IF(D87&gt;0,100*E87/D87,0)</f>
        <v>96.27110103300579</v>
      </c>
      <c r="G87" s="40"/>
      <c r="H87" s="156">
        <v>109.713</v>
      </c>
      <c r="I87" s="157">
        <v>96.383</v>
      </c>
      <c r="J87" s="157">
        <v>100.49000000000001</v>
      </c>
      <c r="K87" s="54">
        <f>IF(I87&gt;0,100*J87/I87,0)</f>
        <v>104.2611248871689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6"/>
  <sheetViews>
    <sheetView view="pageBreakPreview" zoomScale="60" zoomScalePageLayoutView="0" workbookViewId="0" topLeftCell="A1">
      <selection activeCell="A87" sqref="A87:IV106"/>
    </sheetView>
  </sheetViews>
  <sheetFormatPr defaultColWidth="11.421875" defaultRowHeight="15"/>
  <cols>
    <col min="1" max="4" width="11.57421875" style="108" customWidth="1"/>
    <col min="5" max="5" width="1.8515625" style="108" customWidth="1"/>
    <col min="6" max="16384" width="11.57421875" style="108" customWidth="1"/>
  </cols>
  <sheetData>
    <row r="1" spans="1:9" ht="12.75">
      <c r="A1" s="107"/>
      <c r="B1" s="107"/>
      <c r="C1" s="107"/>
      <c r="D1" s="107"/>
      <c r="E1" s="107"/>
      <c r="F1" s="107"/>
      <c r="G1" s="107"/>
      <c r="H1" s="107"/>
      <c r="I1" s="107"/>
    </row>
    <row r="2" spans="1:9" ht="12.75">
      <c r="A2" s="107"/>
      <c r="B2" s="107"/>
      <c r="C2" s="107"/>
      <c r="D2" s="107"/>
      <c r="E2" s="107"/>
      <c r="F2" s="107"/>
      <c r="G2" s="107"/>
      <c r="H2" s="107"/>
      <c r="I2" s="107"/>
    </row>
    <row r="3" spans="1:9" ht="15">
      <c r="A3" s="186" t="s">
        <v>209</v>
      </c>
      <c r="B3" s="186"/>
      <c r="C3" s="186"/>
      <c r="D3" s="186"/>
      <c r="E3" s="186"/>
      <c r="F3" s="186"/>
      <c r="G3" s="186"/>
      <c r="H3" s="186"/>
      <c r="I3" s="186"/>
    </row>
    <row r="4" spans="1:9" ht="12.75">
      <c r="A4" s="107"/>
      <c r="B4" s="107"/>
      <c r="C4" s="107"/>
      <c r="D4" s="107"/>
      <c r="E4" s="107"/>
      <c r="F4" s="107"/>
      <c r="G4" s="107"/>
      <c r="H4" s="107"/>
      <c r="I4" s="107"/>
    </row>
    <row r="5" spans="1:9" ht="12.75">
      <c r="A5" s="107"/>
      <c r="B5" s="107"/>
      <c r="C5" s="107"/>
      <c r="D5" s="107"/>
      <c r="E5" s="107"/>
      <c r="F5" s="107"/>
      <c r="G5" s="107"/>
      <c r="H5" s="107"/>
      <c r="I5" s="107"/>
    </row>
    <row r="6" spans="1:9" ht="12.75">
      <c r="A6" s="107"/>
      <c r="B6" s="107"/>
      <c r="C6" s="107"/>
      <c r="D6" s="107"/>
      <c r="E6" s="107"/>
      <c r="F6" s="107"/>
      <c r="G6" s="107"/>
      <c r="H6" s="107"/>
      <c r="I6" s="107"/>
    </row>
    <row r="7" spans="1:9" ht="12.75">
      <c r="A7" s="109" t="s">
        <v>210</v>
      </c>
      <c r="B7" s="110"/>
      <c r="C7" s="110"/>
      <c r="D7" s="111"/>
      <c r="E7" s="111"/>
      <c r="F7" s="111"/>
      <c r="G7" s="111"/>
      <c r="H7" s="111"/>
      <c r="I7" s="111"/>
    </row>
    <row r="8" spans="1:9" ht="12.75">
      <c r="A8" s="107"/>
      <c r="B8" s="107"/>
      <c r="C8" s="107"/>
      <c r="D8" s="107"/>
      <c r="E8" s="107"/>
      <c r="F8" s="107"/>
      <c r="G8" s="107"/>
      <c r="H8" s="107"/>
      <c r="I8" s="107"/>
    </row>
    <row r="9" spans="1:9" ht="12.75">
      <c r="A9" s="112" t="s">
        <v>211</v>
      </c>
      <c r="B9" s="107"/>
      <c r="C9" s="107"/>
      <c r="D9" s="107"/>
      <c r="E9" s="107"/>
      <c r="F9" s="107"/>
      <c r="G9" s="107"/>
      <c r="H9" s="107"/>
      <c r="I9" s="107"/>
    </row>
    <row r="10" spans="1:9" ht="12.75">
      <c r="A10" s="107"/>
      <c r="B10" s="107"/>
      <c r="C10" s="107"/>
      <c r="D10" s="107"/>
      <c r="E10" s="107"/>
      <c r="F10" s="107"/>
      <c r="G10" s="107"/>
      <c r="H10" s="107"/>
      <c r="I10" s="107"/>
    </row>
    <row r="11" spans="1:9" ht="12.75">
      <c r="A11" s="113"/>
      <c r="B11" s="114"/>
      <c r="C11" s="114"/>
      <c r="D11" s="115" t="s">
        <v>212</v>
      </c>
      <c r="E11" s="116"/>
      <c r="F11" s="113"/>
      <c r="G11" s="114"/>
      <c r="H11" s="114"/>
      <c r="I11" s="115" t="s">
        <v>212</v>
      </c>
    </row>
    <row r="12" spans="1:9" ht="12.75">
      <c r="A12" s="117"/>
      <c r="B12" s="118"/>
      <c r="C12" s="118"/>
      <c r="D12" s="119"/>
      <c r="E12" s="116"/>
      <c r="F12" s="117"/>
      <c r="G12" s="118"/>
      <c r="H12" s="118"/>
      <c r="I12" s="119"/>
    </row>
    <row r="13" spans="1:9" ht="5.25" customHeight="1">
      <c r="A13" s="120"/>
      <c r="B13" s="121"/>
      <c r="C13" s="121"/>
      <c r="D13" s="122"/>
      <c r="E13" s="116"/>
      <c r="F13" s="120"/>
      <c r="G13" s="121"/>
      <c r="H13" s="121"/>
      <c r="I13" s="122"/>
    </row>
    <row r="14" spans="1:9" ht="12.75">
      <c r="A14" s="117" t="s">
        <v>213</v>
      </c>
      <c r="B14" s="118"/>
      <c r="C14" s="118"/>
      <c r="D14" s="119">
        <v>9</v>
      </c>
      <c r="E14" s="116"/>
      <c r="F14" s="117" t="s">
        <v>245</v>
      </c>
      <c r="G14" s="118"/>
      <c r="H14" s="118"/>
      <c r="I14" s="119">
        <v>41</v>
      </c>
    </row>
    <row r="15" spans="1:9" ht="5.25" customHeight="1">
      <c r="A15" s="120"/>
      <c r="B15" s="121"/>
      <c r="C15" s="121"/>
      <c r="D15" s="122"/>
      <c r="E15" s="116"/>
      <c r="F15" s="120"/>
      <c r="G15" s="121"/>
      <c r="H15" s="121"/>
      <c r="I15" s="122"/>
    </row>
    <row r="16" spans="1:9" ht="12.75">
      <c r="A16" s="117" t="s">
        <v>214</v>
      </c>
      <c r="B16" s="118"/>
      <c r="C16" s="118"/>
      <c r="D16" s="119">
        <v>10</v>
      </c>
      <c r="E16" s="116"/>
      <c r="F16" s="117" t="s">
        <v>246</v>
      </c>
      <c r="G16" s="118"/>
      <c r="H16" s="118"/>
      <c r="I16" s="119">
        <v>42</v>
      </c>
    </row>
    <row r="17" spans="1:9" ht="5.25" customHeight="1">
      <c r="A17" s="120"/>
      <c r="B17" s="121"/>
      <c r="C17" s="121"/>
      <c r="D17" s="122"/>
      <c r="E17" s="116"/>
      <c r="F17" s="120"/>
      <c r="G17" s="121"/>
      <c r="H17" s="121"/>
      <c r="I17" s="122"/>
    </row>
    <row r="18" spans="1:9" ht="12.75">
      <c r="A18" s="117" t="s">
        <v>215</v>
      </c>
      <c r="B18" s="118"/>
      <c r="C18" s="118"/>
      <c r="D18" s="119">
        <v>11</v>
      </c>
      <c r="E18" s="116"/>
      <c r="F18" s="117" t="s">
        <v>247</v>
      </c>
      <c r="G18" s="118"/>
      <c r="H18" s="118"/>
      <c r="I18" s="119">
        <v>43</v>
      </c>
    </row>
    <row r="19" spans="1:9" ht="5.25" customHeight="1">
      <c r="A19" s="120"/>
      <c r="B19" s="121"/>
      <c r="C19" s="121"/>
      <c r="D19" s="122"/>
      <c r="E19" s="116"/>
      <c r="F19" s="120"/>
      <c r="G19" s="121"/>
      <c r="H19" s="121"/>
      <c r="I19" s="122"/>
    </row>
    <row r="20" spans="1:9" ht="12.75">
      <c r="A20" s="117" t="s">
        <v>216</v>
      </c>
      <c r="B20" s="118"/>
      <c r="C20" s="118"/>
      <c r="D20" s="119">
        <v>12</v>
      </c>
      <c r="E20" s="116"/>
      <c r="F20" s="117" t="s">
        <v>248</v>
      </c>
      <c r="G20" s="118"/>
      <c r="H20" s="118"/>
      <c r="I20" s="119">
        <v>44</v>
      </c>
    </row>
    <row r="21" spans="1:9" ht="5.25" customHeight="1">
      <c r="A21" s="120"/>
      <c r="B21" s="121"/>
      <c r="C21" s="121"/>
      <c r="D21" s="122"/>
      <c r="E21" s="116"/>
      <c r="F21" s="120"/>
      <c r="G21" s="121"/>
      <c r="H21" s="121"/>
      <c r="I21" s="122"/>
    </row>
    <row r="22" spans="1:9" ht="12.75">
      <c r="A22" s="117" t="s">
        <v>217</v>
      </c>
      <c r="B22" s="118"/>
      <c r="C22" s="118"/>
      <c r="D22" s="119">
        <v>13</v>
      </c>
      <c r="E22" s="116"/>
      <c r="F22" s="117" t="s">
        <v>249</v>
      </c>
      <c r="G22" s="118"/>
      <c r="H22" s="118"/>
      <c r="I22" s="119">
        <v>45</v>
      </c>
    </row>
    <row r="23" spans="1:9" ht="5.25" customHeight="1">
      <c r="A23" s="120"/>
      <c r="B23" s="121"/>
      <c r="C23" s="121"/>
      <c r="D23" s="122"/>
      <c r="E23" s="116"/>
      <c r="F23" s="120"/>
      <c r="G23" s="121"/>
      <c r="H23" s="121"/>
      <c r="I23" s="122"/>
    </row>
    <row r="24" spans="1:9" ht="12.75">
      <c r="A24" s="117" t="s">
        <v>218</v>
      </c>
      <c r="B24" s="118"/>
      <c r="C24" s="118"/>
      <c r="D24" s="119">
        <v>14</v>
      </c>
      <c r="E24" s="116"/>
      <c r="F24" s="117" t="s">
        <v>250</v>
      </c>
      <c r="G24" s="118"/>
      <c r="H24" s="118"/>
      <c r="I24" s="119">
        <v>46</v>
      </c>
    </row>
    <row r="25" spans="1:9" ht="5.25" customHeight="1">
      <c r="A25" s="120"/>
      <c r="B25" s="121"/>
      <c r="C25" s="121"/>
      <c r="D25" s="122"/>
      <c r="E25" s="116"/>
      <c r="F25" s="120"/>
      <c r="G25" s="121"/>
      <c r="H25" s="121"/>
      <c r="I25" s="122"/>
    </row>
    <row r="26" spans="1:9" ht="12.75">
      <c r="A26" s="117" t="s">
        <v>219</v>
      </c>
      <c r="B26" s="118"/>
      <c r="C26" s="118"/>
      <c r="D26" s="119">
        <v>15</v>
      </c>
      <c r="E26" s="116"/>
      <c r="F26" s="117" t="s">
        <v>251</v>
      </c>
      <c r="G26" s="118"/>
      <c r="H26" s="118"/>
      <c r="I26" s="119">
        <v>47</v>
      </c>
    </row>
    <row r="27" spans="1:9" ht="5.25" customHeight="1">
      <c r="A27" s="120"/>
      <c r="B27" s="121"/>
      <c r="C27" s="121"/>
      <c r="D27" s="122"/>
      <c r="E27" s="116"/>
      <c r="F27" s="120"/>
      <c r="G27" s="121"/>
      <c r="H27" s="121"/>
      <c r="I27" s="122"/>
    </row>
    <row r="28" spans="1:9" ht="12.75">
      <c r="A28" s="117" t="s">
        <v>220</v>
      </c>
      <c r="B28" s="118"/>
      <c r="C28" s="118"/>
      <c r="D28" s="119">
        <v>16</v>
      </c>
      <c r="E28" s="116"/>
      <c r="F28" s="117" t="s">
        <v>252</v>
      </c>
      <c r="G28" s="118"/>
      <c r="H28" s="118"/>
      <c r="I28" s="119">
        <v>48</v>
      </c>
    </row>
    <row r="29" spans="1:9" ht="5.25" customHeight="1">
      <c r="A29" s="120"/>
      <c r="B29" s="121"/>
      <c r="C29" s="121"/>
      <c r="D29" s="122"/>
      <c r="E29" s="116"/>
      <c r="F29" s="120"/>
      <c r="G29" s="121"/>
      <c r="H29" s="121"/>
      <c r="I29" s="122"/>
    </row>
    <row r="30" spans="1:9" ht="12.75">
      <c r="A30" s="117" t="s">
        <v>221</v>
      </c>
      <c r="B30" s="118"/>
      <c r="C30" s="118"/>
      <c r="D30" s="119">
        <v>17</v>
      </c>
      <c r="E30" s="116"/>
      <c r="F30" s="117" t="s">
        <v>253</v>
      </c>
      <c r="G30" s="118"/>
      <c r="H30" s="118"/>
      <c r="I30" s="119">
        <v>49</v>
      </c>
    </row>
    <row r="31" spans="1:9" ht="5.25" customHeight="1">
      <c r="A31" s="120"/>
      <c r="B31" s="121"/>
      <c r="C31" s="121"/>
      <c r="D31" s="122"/>
      <c r="E31" s="116"/>
      <c r="F31" s="120"/>
      <c r="G31" s="121"/>
      <c r="H31" s="121"/>
      <c r="I31" s="122"/>
    </row>
    <row r="32" spans="1:9" ht="12.75">
      <c r="A32" s="117" t="s">
        <v>222</v>
      </c>
      <c r="B32" s="118"/>
      <c r="C32" s="118"/>
      <c r="D32" s="119">
        <v>18</v>
      </c>
      <c r="E32" s="116"/>
      <c r="F32" s="117"/>
      <c r="G32" s="118"/>
      <c r="H32" s="118"/>
      <c r="I32" s="119"/>
    </row>
    <row r="33" spans="1:9" ht="5.25" customHeight="1">
      <c r="A33" s="120"/>
      <c r="B33" s="121"/>
      <c r="C33" s="121"/>
      <c r="D33" s="122"/>
      <c r="E33" s="116"/>
      <c r="F33" s="120"/>
      <c r="G33" s="121"/>
      <c r="H33" s="121"/>
      <c r="I33" s="122"/>
    </row>
    <row r="34" spans="1:9" ht="12.75">
      <c r="A34" s="117" t="s">
        <v>223</v>
      </c>
      <c r="B34" s="118"/>
      <c r="C34" s="118"/>
      <c r="D34" s="119">
        <v>19</v>
      </c>
      <c r="E34" s="116"/>
      <c r="F34" s="117"/>
      <c r="G34" s="118"/>
      <c r="H34" s="118"/>
      <c r="I34" s="119"/>
    </row>
    <row r="35" spans="1:9" ht="5.25" customHeight="1">
      <c r="A35" s="120"/>
      <c r="B35" s="121"/>
      <c r="C35" s="121"/>
      <c r="D35" s="122"/>
      <c r="E35" s="116"/>
      <c r="F35" s="120"/>
      <c r="G35" s="121"/>
      <c r="H35" s="121"/>
      <c r="I35" s="122"/>
    </row>
    <row r="36" spans="1:9" ht="12.75">
      <c r="A36" s="117" t="s">
        <v>224</v>
      </c>
      <c r="B36" s="118"/>
      <c r="C36" s="118"/>
      <c r="D36" s="119">
        <v>20</v>
      </c>
      <c r="E36" s="116"/>
      <c r="F36" s="117"/>
      <c r="G36" s="118"/>
      <c r="H36" s="118"/>
      <c r="I36" s="119"/>
    </row>
    <row r="37" spans="1:9" ht="5.25" customHeight="1">
      <c r="A37" s="120"/>
      <c r="B37" s="121"/>
      <c r="C37" s="121"/>
      <c r="D37" s="122"/>
      <c r="E37" s="116"/>
      <c r="F37" s="120"/>
      <c r="G37" s="121"/>
      <c r="H37" s="121"/>
      <c r="I37" s="122"/>
    </row>
    <row r="38" spans="1:9" ht="12.75">
      <c r="A38" s="117" t="s">
        <v>225</v>
      </c>
      <c r="B38" s="118"/>
      <c r="C38" s="118"/>
      <c r="D38" s="119">
        <v>21</v>
      </c>
      <c r="E38" s="116"/>
      <c r="F38" s="117"/>
      <c r="G38" s="118"/>
      <c r="H38" s="118"/>
      <c r="I38" s="119"/>
    </row>
    <row r="39" spans="1:9" ht="5.25" customHeight="1">
      <c r="A39" s="120"/>
      <c r="B39" s="121"/>
      <c r="C39" s="121"/>
      <c r="D39" s="122"/>
      <c r="E39" s="116"/>
      <c r="F39" s="120"/>
      <c r="G39" s="121"/>
      <c r="H39" s="121"/>
      <c r="I39" s="122"/>
    </row>
    <row r="40" spans="1:9" ht="12.75">
      <c r="A40" s="117" t="s">
        <v>226</v>
      </c>
      <c r="B40" s="118"/>
      <c r="C40" s="118"/>
      <c r="D40" s="119">
        <v>22</v>
      </c>
      <c r="E40" s="116"/>
      <c r="F40" s="117"/>
      <c r="G40" s="118"/>
      <c r="H40" s="118"/>
      <c r="I40" s="119"/>
    </row>
    <row r="41" spans="1:9" ht="5.25" customHeight="1">
      <c r="A41" s="120"/>
      <c r="B41" s="121"/>
      <c r="C41" s="121"/>
      <c r="D41" s="122"/>
      <c r="E41" s="116"/>
      <c r="F41" s="120"/>
      <c r="G41" s="121"/>
      <c r="H41" s="121"/>
      <c r="I41" s="122"/>
    </row>
    <row r="42" spans="1:9" ht="12.75">
      <c r="A42" s="117" t="s">
        <v>227</v>
      </c>
      <c r="B42" s="118"/>
      <c r="C42" s="118"/>
      <c r="D42" s="119">
        <v>23</v>
      </c>
      <c r="E42" s="116"/>
      <c r="F42" s="117"/>
      <c r="G42" s="118"/>
      <c r="H42" s="118"/>
      <c r="I42" s="119"/>
    </row>
    <row r="43" spans="1:9" ht="5.25" customHeight="1">
      <c r="A43" s="120"/>
      <c r="B43" s="121"/>
      <c r="C43" s="121"/>
      <c r="D43" s="122"/>
      <c r="E43" s="116"/>
      <c r="F43" s="120"/>
      <c r="G43" s="121"/>
      <c r="H43" s="121"/>
      <c r="I43" s="122"/>
    </row>
    <row r="44" spans="1:9" ht="12.75">
      <c r="A44" s="117" t="s">
        <v>228</v>
      </c>
      <c r="B44" s="118"/>
      <c r="C44" s="118"/>
      <c r="D44" s="119">
        <v>24</v>
      </c>
      <c r="E44" s="116"/>
      <c r="F44" s="117"/>
      <c r="G44" s="118"/>
      <c r="H44" s="118"/>
      <c r="I44" s="119"/>
    </row>
    <row r="45" spans="1:9" ht="5.25" customHeight="1">
      <c r="A45" s="120"/>
      <c r="B45" s="121"/>
      <c r="C45" s="121"/>
      <c r="D45" s="122"/>
      <c r="E45" s="116"/>
      <c r="F45" s="120"/>
      <c r="G45" s="121"/>
      <c r="H45" s="121"/>
      <c r="I45" s="122"/>
    </row>
    <row r="46" spans="1:9" ht="12.75">
      <c r="A46" s="117" t="s">
        <v>229</v>
      </c>
      <c r="B46" s="118"/>
      <c r="C46" s="118"/>
      <c r="D46" s="119">
        <v>25</v>
      </c>
      <c r="E46" s="116"/>
      <c r="F46" s="117"/>
      <c r="G46" s="118"/>
      <c r="H46" s="118"/>
      <c r="I46" s="119"/>
    </row>
    <row r="47" spans="1:9" ht="5.25" customHeight="1">
      <c r="A47" s="120"/>
      <c r="B47" s="121"/>
      <c r="C47" s="121"/>
      <c r="D47" s="122"/>
      <c r="E47" s="116"/>
      <c r="F47" s="120"/>
      <c r="G47" s="121"/>
      <c r="H47" s="121"/>
      <c r="I47" s="122"/>
    </row>
    <row r="48" spans="1:9" ht="12.75">
      <c r="A48" s="117" t="s">
        <v>230</v>
      </c>
      <c r="B48" s="118"/>
      <c r="C48" s="118"/>
      <c r="D48" s="119">
        <v>26</v>
      </c>
      <c r="E48" s="116"/>
      <c r="F48" s="117"/>
      <c r="G48" s="118"/>
      <c r="H48" s="118"/>
      <c r="I48" s="119"/>
    </row>
    <row r="49" spans="1:9" ht="5.25" customHeight="1">
      <c r="A49" s="120"/>
      <c r="B49" s="121"/>
      <c r="C49" s="121"/>
      <c r="D49" s="122"/>
      <c r="E49" s="116"/>
      <c r="F49" s="120"/>
      <c r="G49" s="121"/>
      <c r="H49" s="121"/>
      <c r="I49" s="122"/>
    </row>
    <row r="50" spans="1:9" ht="12.75">
      <c r="A50" s="117" t="s">
        <v>231</v>
      </c>
      <c r="B50" s="118"/>
      <c r="C50" s="118"/>
      <c r="D50" s="119">
        <v>27</v>
      </c>
      <c r="E50" s="116"/>
      <c r="F50" s="117"/>
      <c r="G50" s="118"/>
      <c r="H50" s="118"/>
      <c r="I50" s="119"/>
    </row>
    <row r="51" spans="1:9" ht="5.25" customHeight="1">
      <c r="A51" s="120"/>
      <c r="B51" s="121"/>
      <c r="C51" s="121"/>
      <c r="D51" s="122"/>
      <c r="E51" s="116"/>
      <c r="F51" s="120"/>
      <c r="G51" s="121"/>
      <c r="H51" s="121"/>
      <c r="I51" s="122"/>
    </row>
    <row r="52" spans="1:9" ht="12.75">
      <c r="A52" s="117" t="s">
        <v>232</v>
      </c>
      <c r="B52" s="118"/>
      <c r="C52" s="118"/>
      <c r="D52" s="119">
        <v>28</v>
      </c>
      <c r="E52" s="116"/>
      <c r="F52" s="117"/>
      <c r="G52" s="118"/>
      <c r="H52" s="118"/>
      <c r="I52" s="119"/>
    </row>
    <row r="53" spans="1:9" ht="5.25" customHeight="1">
      <c r="A53" s="120"/>
      <c r="B53" s="121"/>
      <c r="C53" s="121"/>
      <c r="D53" s="122"/>
      <c r="E53" s="116"/>
      <c r="F53" s="120"/>
      <c r="G53" s="121"/>
      <c r="H53" s="121"/>
      <c r="I53" s="122"/>
    </row>
    <row r="54" spans="1:9" ht="12.75">
      <c r="A54" s="117" t="s">
        <v>233</v>
      </c>
      <c r="B54" s="118"/>
      <c r="C54" s="118"/>
      <c r="D54" s="119">
        <v>29</v>
      </c>
      <c r="E54" s="116"/>
      <c r="F54" s="117"/>
      <c r="G54" s="118"/>
      <c r="H54" s="118"/>
      <c r="I54" s="119"/>
    </row>
    <row r="55" spans="1:9" ht="5.25" customHeight="1">
      <c r="A55" s="120"/>
      <c r="B55" s="121"/>
      <c r="C55" s="121"/>
      <c r="D55" s="122"/>
      <c r="E55" s="116"/>
      <c r="F55" s="120"/>
      <c r="G55" s="121"/>
      <c r="H55" s="121"/>
      <c r="I55" s="122"/>
    </row>
    <row r="56" spans="1:9" ht="12.75">
      <c r="A56" s="117" t="s">
        <v>234</v>
      </c>
      <c r="B56" s="118"/>
      <c r="C56" s="118"/>
      <c r="D56" s="119">
        <v>30</v>
      </c>
      <c r="E56" s="116"/>
      <c r="F56" s="117"/>
      <c r="G56" s="118"/>
      <c r="H56" s="118"/>
      <c r="I56" s="119"/>
    </row>
    <row r="57" spans="1:9" ht="5.25" customHeight="1">
      <c r="A57" s="120"/>
      <c r="B57" s="121"/>
      <c r="C57" s="121"/>
      <c r="D57" s="122"/>
      <c r="E57" s="116"/>
      <c r="F57" s="120"/>
      <c r="G57" s="121"/>
      <c r="H57" s="121"/>
      <c r="I57" s="122"/>
    </row>
    <row r="58" spans="1:9" ht="12.75">
      <c r="A58" s="117" t="s">
        <v>235</v>
      </c>
      <c r="B58" s="118"/>
      <c r="C58" s="118"/>
      <c r="D58" s="119">
        <v>31</v>
      </c>
      <c r="E58" s="116"/>
      <c r="F58" s="117"/>
      <c r="G58" s="118"/>
      <c r="H58" s="118"/>
      <c r="I58" s="119"/>
    </row>
    <row r="59" spans="1:9" ht="5.25" customHeight="1">
      <c r="A59" s="120"/>
      <c r="B59" s="121"/>
      <c r="C59" s="121"/>
      <c r="D59" s="122"/>
      <c r="E59" s="116"/>
      <c r="F59" s="120"/>
      <c r="G59" s="121"/>
      <c r="H59" s="121"/>
      <c r="I59" s="122"/>
    </row>
    <row r="60" spans="1:9" ht="12.75">
      <c r="A60" s="117" t="s">
        <v>236</v>
      </c>
      <c r="B60" s="118"/>
      <c r="C60" s="118"/>
      <c r="D60" s="119">
        <v>32</v>
      </c>
      <c r="E60" s="116"/>
      <c r="F60" s="117"/>
      <c r="G60" s="118"/>
      <c r="H60" s="118"/>
      <c r="I60" s="119"/>
    </row>
    <row r="61" spans="1:9" ht="5.25" customHeight="1">
      <c r="A61" s="120"/>
      <c r="B61" s="121"/>
      <c r="C61" s="121"/>
      <c r="D61" s="122"/>
      <c r="E61" s="116"/>
      <c r="F61" s="120"/>
      <c r="G61" s="121"/>
      <c r="H61" s="121"/>
      <c r="I61" s="122"/>
    </row>
    <row r="62" spans="1:9" ht="12.75">
      <c r="A62" s="117" t="s">
        <v>237</v>
      </c>
      <c r="B62" s="118"/>
      <c r="C62" s="118"/>
      <c r="D62" s="119">
        <v>33</v>
      </c>
      <c r="E62" s="116"/>
      <c r="F62" s="117"/>
      <c r="G62" s="118"/>
      <c r="H62" s="118"/>
      <c r="I62" s="119"/>
    </row>
    <row r="63" spans="1:9" ht="5.25" customHeight="1">
      <c r="A63" s="120"/>
      <c r="B63" s="121"/>
      <c r="C63" s="121"/>
      <c r="D63" s="122"/>
      <c r="E63" s="116"/>
      <c r="F63" s="120"/>
      <c r="G63" s="121"/>
      <c r="H63" s="121"/>
      <c r="I63" s="122"/>
    </row>
    <row r="64" spans="1:9" ht="12.75">
      <c r="A64" s="117" t="s">
        <v>238</v>
      </c>
      <c r="B64" s="118"/>
      <c r="C64" s="118"/>
      <c r="D64" s="119">
        <v>34</v>
      </c>
      <c r="E64" s="116"/>
      <c r="F64" s="117"/>
      <c r="G64" s="118"/>
      <c r="H64" s="118"/>
      <c r="I64" s="119"/>
    </row>
    <row r="65" spans="1:9" ht="5.25" customHeight="1">
      <c r="A65" s="120"/>
      <c r="B65" s="121"/>
      <c r="C65" s="121"/>
      <c r="D65" s="122"/>
      <c r="E65" s="116"/>
      <c r="F65" s="120"/>
      <c r="G65" s="121"/>
      <c r="H65" s="121"/>
      <c r="I65" s="122"/>
    </row>
    <row r="66" spans="1:9" ht="12.75">
      <c r="A66" s="117" t="s">
        <v>239</v>
      </c>
      <c r="B66" s="118"/>
      <c r="C66" s="118"/>
      <c r="D66" s="119">
        <v>35</v>
      </c>
      <c r="E66" s="116"/>
      <c r="F66" s="117"/>
      <c r="G66" s="118"/>
      <c r="H66" s="118"/>
      <c r="I66" s="119"/>
    </row>
    <row r="67" spans="1:9" ht="5.25" customHeight="1">
      <c r="A67" s="120"/>
      <c r="B67" s="121"/>
      <c r="C67" s="121"/>
      <c r="D67" s="122"/>
      <c r="E67" s="116"/>
      <c r="F67" s="120"/>
      <c r="G67" s="121"/>
      <c r="H67" s="121"/>
      <c r="I67" s="122"/>
    </row>
    <row r="68" spans="1:9" ht="12.75">
      <c r="A68" s="117" t="s">
        <v>240</v>
      </c>
      <c r="B68" s="118"/>
      <c r="C68" s="118"/>
      <c r="D68" s="119">
        <v>36</v>
      </c>
      <c r="E68" s="116"/>
      <c r="F68" s="117"/>
      <c r="G68" s="118"/>
      <c r="H68" s="118"/>
      <c r="I68" s="119"/>
    </row>
    <row r="69" spans="1:9" ht="5.25" customHeight="1">
      <c r="A69" s="120"/>
      <c r="B69" s="121"/>
      <c r="C69" s="121"/>
      <c r="D69" s="122"/>
      <c r="E69" s="116"/>
      <c r="F69" s="120"/>
      <c r="G69" s="121"/>
      <c r="H69" s="121"/>
      <c r="I69" s="122"/>
    </row>
    <row r="70" spans="1:9" ht="12.75">
      <c r="A70" s="117" t="s">
        <v>241</v>
      </c>
      <c r="B70" s="118"/>
      <c r="C70" s="118"/>
      <c r="D70" s="119">
        <v>37</v>
      </c>
      <c r="E70" s="116"/>
      <c r="F70" s="117"/>
      <c r="G70" s="118"/>
      <c r="H70" s="118"/>
      <c r="I70" s="119"/>
    </row>
    <row r="71" spans="1:9" ht="5.25" customHeight="1">
      <c r="A71" s="120"/>
      <c r="B71" s="121"/>
      <c r="C71" s="121"/>
      <c r="D71" s="122"/>
      <c r="E71" s="116"/>
      <c r="F71" s="120"/>
      <c r="G71" s="121"/>
      <c r="H71" s="121"/>
      <c r="I71" s="122"/>
    </row>
    <row r="72" spans="1:9" ht="12.75">
      <c r="A72" s="117" t="s">
        <v>242</v>
      </c>
      <c r="B72" s="118"/>
      <c r="C72" s="118"/>
      <c r="D72" s="119">
        <v>38</v>
      </c>
      <c r="E72" s="116"/>
      <c r="F72" s="117"/>
      <c r="G72" s="118"/>
      <c r="H72" s="118"/>
      <c r="I72" s="119"/>
    </row>
    <row r="73" spans="1:9" ht="5.25" customHeight="1">
      <c r="A73" s="120"/>
      <c r="B73" s="121"/>
      <c r="C73" s="121"/>
      <c r="D73" s="122"/>
      <c r="E73" s="107"/>
      <c r="F73" s="120"/>
      <c r="G73" s="121"/>
      <c r="H73" s="121"/>
      <c r="I73" s="122"/>
    </row>
    <row r="74" spans="1:9" ht="12.75">
      <c r="A74" s="117" t="s">
        <v>243</v>
      </c>
      <c r="B74" s="118"/>
      <c r="C74" s="118"/>
      <c r="D74" s="119">
        <v>39</v>
      </c>
      <c r="E74" s="107"/>
      <c r="F74" s="117"/>
      <c r="G74" s="118"/>
      <c r="H74" s="118"/>
      <c r="I74" s="119"/>
    </row>
    <row r="75" spans="1:9" ht="5.25" customHeight="1">
      <c r="A75" s="120"/>
      <c r="B75" s="121"/>
      <c r="C75" s="121"/>
      <c r="D75" s="122"/>
      <c r="E75" s="107"/>
      <c r="F75" s="120"/>
      <c r="G75" s="121"/>
      <c r="H75" s="121"/>
      <c r="I75" s="122"/>
    </row>
    <row r="76" spans="1:9" ht="12.75">
      <c r="A76" s="117" t="s">
        <v>244</v>
      </c>
      <c r="B76" s="118"/>
      <c r="C76" s="118"/>
      <c r="D76" s="119">
        <v>40</v>
      </c>
      <c r="E76" s="107"/>
      <c r="F76" s="117"/>
      <c r="G76" s="118"/>
      <c r="H76" s="118"/>
      <c r="I76" s="119"/>
    </row>
    <row r="77" spans="1:9" ht="5.25" customHeight="1">
      <c r="A77" s="123"/>
      <c r="B77" s="124"/>
      <c r="C77" s="124"/>
      <c r="D77" s="125"/>
      <c r="E77" s="107"/>
      <c r="F77" s="123"/>
      <c r="G77" s="124"/>
      <c r="H77" s="124"/>
      <c r="I77" s="125"/>
    </row>
    <row r="78" spans="1:4" ht="12.75">
      <c r="A78" s="165" t="s">
        <v>310</v>
      </c>
      <c r="B78" s="126"/>
      <c r="C78" s="126"/>
      <c r="D78" s="126"/>
    </row>
    <row r="79" spans="1:4" ht="12.75">
      <c r="A79" s="126"/>
      <c r="B79" s="126"/>
      <c r="C79" s="126"/>
      <c r="D79" s="126"/>
    </row>
    <row r="80" spans="1:4" ht="12.75">
      <c r="A80" s="126"/>
      <c r="B80" s="126"/>
      <c r="C80" s="126"/>
      <c r="D80" s="126"/>
    </row>
    <row r="81" spans="1:4" ht="12.75">
      <c r="A81" s="126"/>
      <c r="B81" s="126"/>
      <c r="C81" s="126"/>
      <c r="D81" s="126"/>
    </row>
    <row r="82" spans="1:4" ht="12.75">
      <c r="A82" s="126"/>
      <c r="B82" s="126"/>
      <c r="C82" s="126"/>
      <c r="D82" s="126"/>
    </row>
    <row r="83" spans="1:4" ht="12.75">
      <c r="A83" s="126"/>
      <c r="B83" s="126"/>
      <c r="C83" s="126"/>
      <c r="D83" s="126"/>
    </row>
    <row r="84" spans="1:4" ht="12.75">
      <c r="A84" s="126"/>
      <c r="B84" s="126"/>
      <c r="C84" s="126"/>
      <c r="D84" s="126"/>
    </row>
    <row r="85" spans="1:4" ht="12.75">
      <c r="A85" s="126"/>
      <c r="B85" s="126"/>
      <c r="C85" s="126"/>
      <c r="D85" s="126"/>
    </row>
    <row r="86" spans="1:4" ht="12.75">
      <c r="A86" s="126"/>
      <c r="B86" s="126"/>
      <c r="C86" s="126"/>
      <c r="D86" s="126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569</v>
      </c>
      <c r="D9" s="30">
        <v>569</v>
      </c>
      <c r="E9" s="30">
        <v>557</v>
      </c>
      <c r="F9" s="31"/>
      <c r="G9" s="31"/>
      <c r="H9" s="151">
        <v>10.817</v>
      </c>
      <c r="I9" s="151">
        <v>8.535</v>
      </c>
      <c r="J9" s="151"/>
      <c r="K9" s="32"/>
    </row>
    <row r="10" spans="1:11" s="33" customFormat="1" ht="11.25" customHeight="1">
      <c r="A10" s="35" t="s">
        <v>8</v>
      </c>
      <c r="B10" s="29"/>
      <c r="C10" s="30">
        <v>144</v>
      </c>
      <c r="D10" s="30">
        <v>105</v>
      </c>
      <c r="E10" s="30">
        <v>98</v>
      </c>
      <c r="F10" s="31"/>
      <c r="G10" s="31"/>
      <c r="H10" s="151">
        <v>2.267</v>
      </c>
      <c r="I10" s="151">
        <v>1.863</v>
      </c>
      <c r="J10" s="151"/>
      <c r="K10" s="32"/>
    </row>
    <row r="11" spans="1:11" s="33" customFormat="1" ht="11.25" customHeight="1">
      <c r="A11" s="28" t="s">
        <v>9</v>
      </c>
      <c r="B11" s="29"/>
      <c r="C11" s="30">
        <v>92</v>
      </c>
      <c r="D11" s="30">
        <v>85</v>
      </c>
      <c r="E11" s="30">
        <v>450</v>
      </c>
      <c r="F11" s="31"/>
      <c r="G11" s="31"/>
      <c r="H11" s="151">
        <v>1.858</v>
      </c>
      <c r="I11" s="151">
        <v>2.164</v>
      </c>
      <c r="J11" s="151"/>
      <c r="K11" s="32"/>
    </row>
    <row r="12" spans="1:11" s="33" customFormat="1" ht="11.25" customHeight="1">
      <c r="A12" s="35" t="s">
        <v>10</v>
      </c>
      <c r="B12" s="29"/>
      <c r="C12" s="30">
        <v>714</v>
      </c>
      <c r="D12" s="30">
        <v>765</v>
      </c>
      <c r="E12" s="30">
        <v>765</v>
      </c>
      <c r="F12" s="31"/>
      <c r="G12" s="31"/>
      <c r="H12" s="151">
        <v>12.374</v>
      </c>
      <c r="I12" s="151">
        <v>14.089</v>
      </c>
      <c r="J12" s="151"/>
      <c r="K12" s="32"/>
    </row>
    <row r="13" spans="1:11" s="42" customFormat="1" ht="11.25" customHeight="1">
      <c r="A13" s="36" t="s">
        <v>11</v>
      </c>
      <c r="B13" s="37"/>
      <c r="C13" s="38">
        <v>1519</v>
      </c>
      <c r="D13" s="38">
        <v>1524</v>
      </c>
      <c r="E13" s="38">
        <v>1870</v>
      </c>
      <c r="F13" s="39">
        <v>122.70341207349081</v>
      </c>
      <c r="G13" s="40"/>
      <c r="H13" s="152">
        <v>27.316000000000003</v>
      </c>
      <c r="I13" s="153">
        <v>26.651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>
        <v>25</v>
      </c>
      <c r="D20" s="30">
        <v>25</v>
      </c>
      <c r="E20" s="30">
        <v>25</v>
      </c>
      <c r="F20" s="31"/>
      <c r="G20" s="31"/>
      <c r="H20" s="151">
        <v>0.565</v>
      </c>
      <c r="I20" s="151">
        <v>0.517</v>
      </c>
      <c r="J20" s="151"/>
      <c r="K20" s="32"/>
    </row>
    <row r="21" spans="1:11" s="33" customFormat="1" ht="11.25" customHeight="1">
      <c r="A21" s="35" t="s">
        <v>16</v>
      </c>
      <c r="B21" s="29"/>
      <c r="C21" s="30">
        <v>80</v>
      </c>
      <c r="D21" s="30">
        <v>80</v>
      </c>
      <c r="E21" s="30">
        <v>80</v>
      </c>
      <c r="F21" s="31"/>
      <c r="G21" s="31"/>
      <c r="H21" s="151">
        <v>1.8</v>
      </c>
      <c r="I21" s="151">
        <v>1.64</v>
      </c>
      <c r="J21" s="151"/>
      <c r="K21" s="32"/>
    </row>
    <row r="22" spans="1:11" s="42" customFormat="1" ht="11.25" customHeight="1">
      <c r="A22" s="36" t="s">
        <v>17</v>
      </c>
      <c r="B22" s="37"/>
      <c r="C22" s="38">
        <v>105</v>
      </c>
      <c r="D22" s="38">
        <v>105</v>
      </c>
      <c r="E22" s="38">
        <v>105</v>
      </c>
      <c r="F22" s="39">
        <v>100</v>
      </c>
      <c r="G22" s="40"/>
      <c r="H22" s="152">
        <v>2.365</v>
      </c>
      <c r="I22" s="153">
        <v>2.157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49</v>
      </c>
      <c r="D28" s="30"/>
      <c r="E28" s="30"/>
      <c r="F28" s="31"/>
      <c r="G28" s="31"/>
      <c r="H28" s="151">
        <v>1.095</v>
      </c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19</v>
      </c>
      <c r="D30" s="30"/>
      <c r="E30" s="30"/>
      <c r="F30" s="31"/>
      <c r="G30" s="31"/>
      <c r="H30" s="151">
        <v>0.532</v>
      </c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>
        <v>68</v>
      </c>
      <c r="D31" s="38"/>
      <c r="E31" s="38"/>
      <c r="F31" s="39"/>
      <c r="G31" s="40"/>
      <c r="H31" s="152">
        <v>1.627</v>
      </c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107</v>
      </c>
      <c r="D33" s="30">
        <v>110</v>
      </c>
      <c r="E33" s="30">
        <v>100</v>
      </c>
      <c r="F33" s="31"/>
      <c r="G33" s="31"/>
      <c r="H33" s="151">
        <v>2.196</v>
      </c>
      <c r="I33" s="151">
        <v>2.2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13</v>
      </c>
      <c r="F34" s="31"/>
      <c r="G34" s="31"/>
      <c r="H34" s="151">
        <v>0.284</v>
      </c>
      <c r="I34" s="151">
        <v>0.285</v>
      </c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>
        <v>5</v>
      </c>
      <c r="E35" s="30">
        <v>5</v>
      </c>
      <c r="F35" s="31"/>
      <c r="G35" s="31"/>
      <c r="H35" s="151"/>
      <c r="I35" s="151">
        <v>0.09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22</v>
      </c>
      <c r="D36" s="30">
        <v>20</v>
      </c>
      <c r="E36" s="30">
        <v>23</v>
      </c>
      <c r="F36" s="31"/>
      <c r="G36" s="31"/>
      <c r="H36" s="151">
        <v>0.485</v>
      </c>
      <c r="I36" s="151">
        <v>0.485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142</v>
      </c>
      <c r="D37" s="38">
        <v>148</v>
      </c>
      <c r="E37" s="38">
        <v>141</v>
      </c>
      <c r="F37" s="39">
        <v>95.27027027027027</v>
      </c>
      <c r="G37" s="40"/>
      <c r="H37" s="152">
        <v>2.965</v>
      </c>
      <c r="I37" s="153">
        <v>3.06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1228</v>
      </c>
      <c r="D39" s="38">
        <v>1200</v>
      </c>
      <c r="E39" s="38">
        <v>1220</v>
      </c>
      <c r="F39" s="39">
        <v>101.66666666666667</v>
      </c>
      <c r="G39" s="40"/>
      <c r="H39" s="152">
        <v>43.557</v>
      </c>
      <c r="I39" s="153">
        <v>43.5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8</v>
      </c>
      <c r="D41" s="30">
        <v>6</v>
      </c>
      <c r="E41" s="30">
        <v>6</v>
      </c>
      <c r="F41" s="31"/>
      <c r="G41" s="31"/>
      <c r="H41" s="151">
        <v>0.256</v>
      </c>
      <c r="I41" s="151">
        <v>0.183</v>
      </c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8</v>
      </c>
      <c r="D50" s="38">
        <v>6</v>
      </c>
      <c r="E50" s="38">
        <v>6</v>
      </c>
      <c r="F50" s="39">
        <v>100</v>
      </c>
      <c r="G50" s="40"/>
      <c r="H50" s="152">
        <v>0.256</v>
      </c>
      <c r="I50" s="153">
        <v>0.183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>
        <v>12</v>
      </c>
      <c r="D55" s="30">
        <v>10</v>
      </c>
      <c r="E55" s="30">
        <v>10</v>
      </c>
      <c r="F55" s="31"/>
      <c r="G55" s="31"/>
      <c r="H55" s="151">
        <v>0.36</v>
      </c>
      <c r="I55" s="151">
        <v>0.3</v>
      </c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138</v>
      </c>
      <c r="D58" s="30">
        <v>145</v>
      </c>
      <c r="E58" s="30">
        <v>105</v>
      </c>
      <c r="F58" s="31"/>
      <c r="G58" s="31"/>
      <c r="H58" s="151">
        <v>4.554</v>
      </c>
      <c r="I58" s="151">
        <v>4.64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150</v>
      </c>
      <c r="D59" s="38">
        <v>155</v>
      </c>
      <c r="E59" s="38">
        <v>115</v>
      </c>
      <c r="F59" s="39">
        <v>74.19354838709677</v>
      </c>
      <c r="G59" s="40"/>
      <c r="H59" s="152">
        <v>4.914000000000001</v>
      </c>
      <c r="I59" s="153">
        <v>4.9399999999999995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314</v>
      </c>
      <c r="D61" s="30">
        <v>189</v>
      </c>
      <c r="E61" s="30">
        <v>210</v>
      </c>
      <c r="F61" s="31"/>
      <c r="G61" s="31"/>
      <c r="H61" s="151">
        <v>7.536</v>
      </c>
      <c r="I61" s="151">
        <v>4.725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135</v>
      </c>
      <c r="D62" s="30">
        <v>176</v>
      </c>
      <c r="E62" s="30">
        <v>176</v>
      </c>
      <c r="F62" s="31"/>
      <c r="G62" s="31"/>
      <c r="H62" s="151">
        <v>4.32</v>
      </c>
      <c r="I62" s="151">
        <v>5.914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851</v>
      </c>
      <c r="D63" s="30">
        <v>918</v>
      </c>
      <c r="E63" s="30">
        <v>918</v>
      </c>
      <c r="F63" s="31"/>
      <c r="G63" s="31"/>
      <c r="H63" s="151">
        <v>35.972</v>
      </c>
      <c r="I63" s="151">
        <v>31.278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1300</v>
      </c>
      <c r="D64" s="38">
        <v>1283</v>
      </c>
      <c r="E64" s="38">
        <v>1304</v>
      </c>
      <c r="F64" s="39">
        <f>IF(D64&gt;0,100*E64/D64,0)</f>
        <v>101.63678877630554</v>
      </c>
      <c r="G64" s="40"/>
      <c r="H64" s="152">
        <v>47.828</v>
      </c>
      <c r="I64" s="153">
        <v>41.917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2610</v>
      </c>
      <c r="D66" s="38">
        <v>2840</v>
      </c>
      <c r="E66" s="38">
        <v>2540</v>
      </c>
      <c r="F66" s="39">
        <v>89.43661971830986</v>
      </c>
      <c r="G66" s="40"/>
      <c r="H66" s="152">
        <v>114.057</v>
      </c>
      <c r="I66" s="153">
        <v>98.832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109</v>
      </c>
      <c r="D72" s="30">
        <v>314</v>
      </c>
      <c r="E72" s="30">
        <v>314</v>
      </c>
      <c r="F72" s="31"/>
      <c r="G72" s="31"/>
      <c r="H72" s="151">
        <v>2.346</v>
      </c>
      <c r="I72" s="151">
        <v>12.365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1104</v>
      </c>
      <c r="D73" s="30">
        <v>948</v>
      </c>
      <c r="E73" s="30">
        <v>950</v>
      </c>
      <c r="F73" s="31"/>
      <c r="G73" s="31"/>
      <c r="H73" s="151">
        <v>33.12</v>
      </c>
      <c r="I73" s="151">
        <v>23.7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120</v>
      </c>
      <c r="D74" s="30">
        <v>120</v>
      </c>
      <c r="E74" s="30">
        <v>120</v>
      </c>
      <c r="F74" s="31"/>
      <c r="G74" s="31"/>
      <c r="H74" s="151">
        <v>4.2</v>
      </c>
      <c r="I74" s="151">
        <v>4.2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48</v>
      </c>
      <c r="D75" s="30">
        <v>48</v>
      </c>
      <c r="E75" s="30">
        <v>48</v>
      </c>
      <c r="F75" s="31"/>
      <c r="G75" s="31"/>
      <c r="H75" s="151">
        <v>0.816</v>
      </c>
      <c r="I75" s="151">
        <v>0.816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255</v>
      </c>
      <c r="D76" s="30">
        <v>235</v>
      </c>
      <c r="E76" s="30">
        <v>230</v>
      </c>
      <c r="F76" s="31"/>
      <c r="G76" s="31"/>
      <c r="H76" s="151">
        <v>8.747</v>
      </c>
      <c r="I76" s="151">
        <v>9.87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>
        <v>5</v>
      </c>
      <c r="E77" s="30">
        <v>1</v>
      </c>
      <c r="F77" s="31"/>
      <c r="G77" s="31"/>
      <c r="H77" s="151">
        <v>0.063</v>
      </c>
      <c r="I77" s="151">
        <v>0.1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414</v>
      </c>
      <c r="D78" s="30">
        <v>270</v>
      </c>
      <c r="E78" s="30">
        <v>385</v>
      </c>
      <c r="F78" s="31"/>
      <c r="G78" s="31"/>
      <c r="H78" s="151">
        <v>10.98</v>
      </c>
      <c r="I78" s="151">
        <v>7.56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4176</v>
      </c>
      <c r="D79" s="30">
        <v>4334</v>
      </c>
      <c r="E79" s="30">
        <v>4176</v>
      </c>
      <c r="F79" s="31"/>
      <c r="G79" s="31"/>
      <c r="H79" s="151">
        <v>93.277</v>
      </c>
      <c r="I79" s="151">
        <v>161.539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6229</v>
      </c>
      <c r="D80" s="38">
        <v>6274</v>
      </c>
      <c r="E80" s="38">
        <v>6224</v>
      </c>
      <c r="F80" s="39">
        <v>99.2030602486452</v>
      </c>
      <c r="G80" s="40"/>
      <c r="H80" s="152">
        <v>153.549</v>
      </c>
      <c r="I80" s="153">
        <v>220.14999999999998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347</v>
      </c>
      <c r="D82" s="30">
        <v>347</v>
      </c>
      <c r="E82" s="30">
        <v>347</v>
      </c>
      <c r="F82" s="31"/>
      <c r="G82" s="31"/>
      <c r="H82" s="151">
        <v>14.735</v>
      </c>
      <c r="I82" s="151">
        <v>14.735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1854</v>
      </c>
      <c r="D83" s="30">
        <v>1575</v>
      </c>
      <c r="E83" s="30">
        <v>1400</v>
      </c>
      <c r="F83" s="31"/>
      <c r="G83" s="31"/>
      <c r="H83" s="151">
        <v>33.888</v>
      </c>
      <c r="I83" s="151">
        <v>28.8</v>
      </c>
      <c r="J83" s="151"/>
      <c r="K83" s="32"/>
    </row>
    <row r="84" spans="1:11" s="42" customFormat="1" ht="11.25" customHeight="1">
      <c r="A84" s="36" t="s">
        <v>66</v>
      </c>
      <c r="B84" s="37"/>
      <c r="C84" s="38">
        <v>2201</v>
      </c>
      <c r="D84" s="38">
        <v>1922</v>
      </c>
      <c r="E84" s="38">
        <v>1747</v>
      </c>
      <c r="F84" s="39">
        <v>90.894901144641</v>
      </c>
      <c r="G84" s="40"/>
      <c r="H84" s="152">
        <v>48.623</v>
      </c>
      <c r="I84" s="153">
        <v>43.535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15560</v>
      </c>
      <c r="D87" s="53">
        <v>15457</v>
      </c>
      <c r="E87" s="53">
        <v>15272</v>
      </c>
      <c r="F87" s="54">
        <f>IF(D87&gt;0,100*E87/D87,0)</f>
        <v>98.80313126738695</v>
      </c>
      <c r="G87" s="40"/>
      <c r="H87" s="156">
        <v>447.0570000000001</v>
      </c>
      <c r="I87" s="157">
        <v>484.92499999999995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8" zoomScaleSheetLayoutView="98" zoomScalePageLayoutView="0" workbookViewId="0" topLeftCell="A13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4876</v>
      </c>
      <c r="D9" s="30">
        <v>5011</v>
      </c>
      <c r="E9" s="30">
        <v>4533</v>
      </c>
      <c r="F9" s="31"/>
      <c r="G9" s="31"/>
      <c r="H9" s="151">
        <v>82.161</v>
      </c>
      <c r="I9" s="151">
        <v>116.056</v>
      </c>
      <c r="J9" s="151"/>
      <c r="K9" s="32"/>
    </row>
    <row r="10" spans="1:11" s="33" customFormat="1" ht="11.25" customHeight="1">
      <c r="A10" s="35" t="s">
        <v>8</v>
      </c>
      <c r="B10" s="29"/>
      <c r="C10" s="30">
        <v>3568</v>
      </c>
      <c r="D10" s="30">
        <v>3302</v>
      </c>
      <c r="E10" s="30">
        <v>3058</v>
      </c>
      <c r="F10" s="31"/>
      <c r="G10" s="31"/>
      <c r="H10" s="151">
        <v>60.727</v>
      </c>
      <c r="I10" s="151">
        <v>66.555</v>
      </c>
      <c r="J10" s="151"/>
      <c r="K10" s="32"/>
    </row>
    <row r="11" spans="1:11" s="33" customFormat="1" ht="11.25" customHeight="1">
      <c r="A11" s="28" t="s">
        <v>9</v>
      </c>
      <c r="B11" s="29"/>
      <c r="C11" s="30">
        <v>5510</v>
      </c>
      <c r="D11" s="30">
        <v>6119</v>
      </c>
      <c r="E11" s="30">
        <v>4600</v>
      </c>
      <c r="F11" s="31"/>
      <c r="G11" s="31"/>
      <c r="H11" s="151">
        <v>187.042</v>
      </c>
      <c r="I11" s="151">
        <v>155.848</v>
      </c>
      <c r="J11" s="151"/>
      <c r="K11" s="32"/>
    </row>
    <row r="12" spans="1:11" s="33" customFormat="1" ht="11.25" customHeight="1">
      <c r="A12" s="35" t="s">
        <v>10</v>
      </c>
      <c r="B12" s="29"/>
      <c r="C12" s="30">
        <v>2200</v>
      </c>
      <c r="D12" s="30">
        <v>2337</v>
      </c>
      <c r="E12" s="30">
        <v>2337</v>
      </c>
      <c r="F12" s="31"/>
      <c r="G12" s="31"/>
      <c r="H12" s="151">
        <v>40.062</v>
      </c>
      <c r="I12" s="151">
        <v>44.805</v>
      </c>
      <c r="J12" s="151"/>
      <c r="K12" s="32"/>
    </row>
    <row r="13" spans="1:11" s="42" customFormat="1" ht="11.25" customHeight="1">
      <c r="A13" s="36" t="s">
        <v>11</v>
      </c>
      <c r="B13" s="37"/>
      <c r="C13" s="38">
        <v>16154</v>
      </c>
      <c r="D13" s="38">
        <v>16769</v>
      </c>
      <c r="E13" s="38">
        <v>14528</v>
      </c>
      <c r="F13" s="39">
        <v>86.63605462460492</v>
      </c>
      <c r="G13" s="40"/>
      <c r="H13" s="152">
        <v>369.992</v>
      </c>
      <c r="I13" s="153">
        <v>383.264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844</v>
      </c>
      <c r="D15" s="38">
        <v>844</v>
      </c>
      <c r="E15" s="38">
        <v>844</v>
      </c>
      <c r="F15" s="39">
        <f>IF(D15&gt;0,100*E15/D15,0)</f>
        <v>100</v>
      </c>
      <c r="G15" s="40"/>
      <c r="H15" s="152">
        <v>12.66</v>
      </c>
      <c r="I15" s="153">
        <v>12.5</v>
      </c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366</v>
      </c>
      <c r="D19" s="30">
        <v>425</v>
      </c>
      <c r="E19" s="30">
        <v>425</v>
      </c>
      <c r="F19" s="31"/>
      <c r="G19" s="31"/>
      <c r="H19" s="151">
        <v>15.376</v>
      </c>
      <c r="I19" s="151">
        <v>21.256</v>
      </c>
      <c r="J19" s="151"/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140</v>
      </c>
      <c r="E20" s="30">
        <v>140</v>
      </c>
      <c r="F20" s="31"/>
      <c r="G20" s="31"/>
      <c r="H20" s="151">
        <v>3.108</v>
      </c>
      <c r="I20" s="151">
        <v>3.22</v>
      </c>
      <c r="J20" s="151"/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120</v>
      </c>
      <c r="E21" s="30">
        <v>120</v>
      </c>
      <c r="F21" s="31"/>
      <c r="G21" s="31"/>
      <c r="H21" s="151">
        <v>2.916</v>
      </c>
      <c r="I21" s="151">
        <v>3</v>
      </c>
      <c r="J21" s="151"/>
      <c r="K21" s="32"/>
    </row>
    <row r="22" spans="1:11" s="42" customFormat="1" ht="11.25" customHeight="1">
      <c r="A22" s="36" t="s">
        <v>17</v>
      </c>
      <c r="B22" s="37"/>
      <c r="C22" s="38">
        <v>626</v>
      </c>
      <c r="D22" s="38">
        <v>685</v>
      </c>
      <c r="E22" s="38">
        <v>685</v>
      </c>
      <c r="F22" s="39">
        <v>100</v>
      </c>
      <c r="G22" s="40"/>
      <c r="H22" s="152">
        <v>21.4</v>
      </c>
      <c r="I22" s="153">
        <v>27.476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160</v>
      </c>
      <c r="D24" s="38">
        <v>247</v>
      </c>
      <c r="E24" s="38">
        <v>245</v>
      </c>
      <c r="F24" s="39">
        <v>99.19028340080972</v>
      </c>
      <c r="G24" s="40"/>
      <c r="H24" s="152">
        <v>5.878</v>
      </c>
      <c r="I24" s="153">
        <v>8.664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816</v>
      </c>
      <c r="D26" s="38">
        <v>770</v>
      </c>
      <c r="E26" s="38">
        <v>750</v>
      </c>
      <c r="F26" s="39">
        <v>97.40259740259741</v>
      </c>
      <c r="G26" s="40"/>
      <c r="H26" s="152">
        <v>36.132</v>
      </c>
      <c r="I26" s="153">
        <v>32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>
        <v>62</v>
      </c>
      <c r="E28" s="30">
        <v>62</v>
      </c>
      <c r="F28" s="31"/>
      <c r="G28" s="31"/>
      <c r="H28" s="151"/>
      <c r="I28" s="151">
        <v>1.91</v>
      </c>
      <c r="J28" s="151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/>
      <c r="E29" s="30"/>
      <c r="F29" s="31"/>
      <c r="G29" s="31"/>
      <c r="H29" s="151">
        <v>0.056</v>
      </c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186</v>
      </c>
      <c r="D30" s="30">
        <v>196</v>
      </c>
      <c r="E30" s="30">
        <v>200</v>
      </c>
      <c r="F30" s="31"/>
      <c r="G30" s="31"/>
      <c r="H30" s="151">
        <v>8.125</v>
      </c>
      <c r="I30" s="151">
        <v>6.86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188</v>
      </c>
      <c r="D31" s="38">
        <v>258</v>
      </c>
      <c r="E31" s="38">
        <v>262</v>
      </c>
      <c r="F31" s="39">
        <v>101.55038759689923</v>
      </c>
      <c r="G31" s="40"/>
      <c r="H31" s="152">
        <v>8.181</v>
      </c>
      <c r="I31" s="153">
        <v>8.77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211</v>
      </c>
      <c r="D33" s="30">
        <v>210</v>
      </c>
      <c r="E33" s="30"/>
      <c r="F33" s="31"/>
      <c r="G33" s="31"/>
      <c r="H33" s="151">
        <v>3.804</v>
      </c>
      <c r="I33" s="151">
        <v>3.8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151</v>
      </c>
      <c r="D34" s="30">
        <v>140</v>
      </c>
      <c r="E34" s="30"/>
      <c r="F34" s="31"/>
      <c r="G34" s="31"/>
      <c r="H34" s="151">
        <v>4.303</v>
      </c>
      <c r="I34" s="151">
        <v>3.9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236</v>
      </c>
      <c r="D35" s="30">
        <v>250</v>
      </c>
      <c r="E35" s="30">
        <v>250</v>
      </c>
      <c r="F35" s="31"/>
      <c r="G35" s="31"/>
      <c r="H35" s="151">
        <v>5.431</v>
      </c>
      <c r="I35" s="151">
        <v>4.8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121</v>
      </c>
      <c r="D36" s="30">
        <v>120</v>
      </c>
      <c r="E36" s="30">
        <v>101</v>
      </c>
      <c r="F36" s="31"/>
      <c r="G36" s="31"/>
      <c r="H36" s="151">
        <v>3.408</v>
      </c>
      <c r="I36" s="151">
        <v>2.4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719</v>
      </c>
      <c r="D37" s="38">
        <v>720</v>
      </c>
      <c r="E37" s="38">
        <v>351</v>
      </c>
      <c r="F37" s="39"/>
      <c r="G37" s="40"/>
      <c r="H37" s="152">
        <v>16.946</v>
      </c>
      <c r="I37" s="153">
        <v>14.9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280</v>
      </c>
      <c r="D41" s="30">
        <v>380</v>
      </c>
      <c r="E41" s="30">
        <v>340</v>
      </c>
      <c r="F41" s="31"/>
      <c r="G41" s="31"/>
      <c r="H41" s="151">
        <v>11.76</v>
      </c>
      <c r="I41" s="151">
        <v>17.1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674</v>
      </c>
      <c r="D42" s="30">
        <v>775</v>
      </c>
      <c r="E42" s="30">
        <v>800</v>
      </c>
      <c r="F42" s="31"/>
      <c r="G42" s="31"/>
      <c r="H42" s="151">
        <v>26.96</v>
      </c>
      <c r="I42" s="151">
        <v>29.45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50</v>
      </c>
      <c r="D43" s="30">
        <v>60</v>
      </c>
      <c r="E43" s="30">
        <v>60</v>
      </c>
      <c r="F43" s="31"/>
      <c r="G43" s="31"/>
      <c r="H43" s="151">
        <v>1.6</v>
      </c>
      <c r="I43" s="151">
        <v>1.8</v>
      </c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>
        <v>2075</v>
      </c>
      <c r="D45" s="30">
        <v>2100</v>
      </c>
      <c r="E45" s="30">
        <v>2200</v>
      </c>
      <c r="F45" s="31"/>
      <c r="G45" s="31"/>
      <c r="H45" s="151">
        <v>88.188</v>
      </c>
      <c r="I45" s="151">
        <v>100.8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450</v>
      </c>
      <c r="D46" s="30">
        <v>398</v>
      </c>
      <c r="E46" s="30">
        <v>400</v>
      </c>
      <c r="F46" s="31"/>
      <c r="G46" s="31"/>
      <c r="H46" s="151">
        <v>20.25</v>
      </c>
      <c r="I46" s="151">
        <v>13.93</v>
      </c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>
        <v>1700</v>
      </c>
      <c r="D48" s="30">
        <v>2800</v>
      </c>
      <c r="E48" s="30">
        <v>2800</v>
      </c>
      <c r="F48" s="31"/>
      <c r="G48" s="31"/>
      <c r="H48" s="151">
        <v>78.71</v>
      </c>
      <c r="I48" s="151">
        <v>131.6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350</v>
      </c>
      <c r="D49" s="30">
        <v>445</v>
      </c>
      <c r="E49" s="30">
        <v>445</v>
      </c>
      <c r="F49" s="31"/>
      <c r="G49" s="31"/>
      <c r="H49" s="151">
        <v>17.5</v>
      </c>
      <c r="I49" s="151">
        <v>20.025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5579</v>
      </c>
      <c r="D50" s="38">
        <v>6958</v>
      </c>
      <c r="E50" s="38">
        <v>7045</v>
      </c>
      <c r="F50" s="39">
        <v>101.25035929864903</v>
      </c>
      <c r="G50" s="40"/>
      <c r="H50" s="152">
        <v>244.96800000000002</v>
      </c>
      <c r="I50" s="153">
        <v>314.7049999999999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66</v>
      </c>
      <c r="D52" s="38">
        <v>66</v>
      </c>
      <c r="E52" s="38">
        <v>66</v>
      </c>
      <c r="F52" s="39">
        <v>100</v>
      </c>
      <c r="G52" s="40"/>
      <c r="H52" s="152">
        <v>1.899</v>
      </c>
      <c r="I52" s="153">
        <v>1.891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875</v>
      </c>
      <c r="D54" s="30">
        <v>1200</v>
      </c>
      <c r="E54" s="30">
        <v>1250</v>
      </c>
      <c r="F54" s="31"/>
      <c r="G54" s="31"/>
      <c r="H54" s="151">
        <v>28</v>
      </c>
      <c r="I54" s="151">
        <v>37.2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146</v>
      </c>
      <c r="D55" s="30">
        <v>136</v>
      </c>
      <c r="E55" s="30">
        <v>136</v>
      </c>
      <c r="F55" s="31"/>
      <c r="G55" s="31"/>
      <c r="H55" s="151">
        <v>4.38</v>
      </c>
      <c r="I55" s="151">
        <v>4.08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75</v>
      </c>
      <c r="D56" s="30">
        <v>100</v>
      </c>
      <c r="E56" s="30">
        <v>78</v>
      </c>
      <c r="F56" s="31"/>
      <c r="G56" s="31"/>
      <c r="H56" s="151">
        <v>1.072</v>
      </c>
      <c r="I56" s="151">
        <v>1.028</v>
      </c>
      <c r="J56" s="151"/>
      <c r="K56" s="32"/>
    </row>
    <row r="57" spans="1:11" s="33" customFormat="1" ht="11.25" customHeight="1">
      <c r="A57" s="35" t="s">
        <v>44</v>
      </c>
      <c r="B57" s="29"/>
      <c r="C57" s="30">
        <v>70</v>
      </c>
      <c r="D57" s="30">
        <v>58</v>
      </c>
      <c r="E57" s="30">
        <v>58</v>
      </c>
      <c r="F57" s="31"/>
      <c r="G57" s="31"/>
      <c r="H57" s="151">
        <v>1.536</v>
      </c>
      <c r="I57" s="151">
        <v>1.392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62</v>
      </c>
      <c r="D58" s="30">
        <v>137</v>
      </c>
      <c r="E58" s="30">
        <v>147</v>
      </c>
      <c r="F58" s="31"/>
      <c r="G58" s="31"/>
      <c r="H58" s="151">
        <v>1.86</v>
      </c>
      <c r="I58" s="151">
        <v>4.11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1228</v>
      </c>
      <c r="D59" s="38">
        <v>1631</v>
      </c>
      <c r="E59" s="38">
        <v>1669</v>
      </c>
      <c r="F59" s="39">
        <v>102.32985898221949</v>
      </c>
      <c r="G59" s="40"/>
      <c r="H59" s="152">
        <v>36.848000000000006</v>
      </c>
      <c r="I59" s="153">
        <v>47.81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259</v>
      </c>
      <c r="D61" s="30">
        <v>390</v>
      </c>
      <c r="E61" s="30">
        <v>390</v>
      </c>
      <c r="F61" s="31"/>
      <c r="G61" s="31"/>
      <c r="H61" s="151">
        <v>7.252</v>
      </c>
      <c r="I61" s="151">
        <v>9.75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97</v>
      </c>
      <c r="D62" s="30">
        <v>97</v>
      </c>
      <c r="E62" s="30"/>
      <c r="F62" s="31"/>
      <c r="G62" s="31"/>
      <c r="H62" s="151">
        <v>1.952</v>
      </c>
      <c r="I62" s="151">
        <v>2.059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88</v>
      </c>
      <c r="D63" s="30"/>
      <c r="E63" s="30"/>
      <c r="F63" s="31"/>
      <c r="G63" s="31"/>
      <c r="H63" s="151">
        <v>3.08</v>
      </c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>
        <v>444</v>
      </c>
      <c r="D64" s="38">
        <v>487</v>
      </c>
      <c r="E64" s="38">
        <v>390</v>
      </c>
      <c r="F64" s="39"/>
      <c r="G64" s="40"/>
      <c r="H64" s="152">
        <v>12.284</v>
      </c>
      <c r="I64" s="153">
        <v>11.809000000000001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1086</v>
      </c>
      <c r="D66" s="38">
        <v>1020</v>
      </c>
      <c r="E66" s="38">
        <v>913</v>
      </c>
      <c r="F66" s="39">
        <v>89.50980392156863</v>
      </c>
      <c r="G66" s="40"/>
      <c r="H66" s="152">
        <v>34.835</v>
      </c>
      <c r="I66" s="153">
        <v>36.54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436</v>
      </c>
      <c r="D68" s="30">
        <v>615</v>
      </c>
      <c r="E68" s="30">
        <v>600</v>
      </c>
      <c r="F68" s="31"/>
      <c r="G68" s="31"/>
      <c r="H68" s="151">
        <v>16.35</v>
      </c>
      <c r="I68" s="151">
        <v>21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114</v>
      </c>
      <c r="D69" s="30">
        <v>155</v>
      </c>
      <c r="E69" s="30">
        <v>150</v>
      </c>
      <c r="F69" s="31"/>
      <c r="G69" s="31"/>
      <c r="H69" s="151">
        <v>3.99</v>
      </c>
      <c r="I69" s="151">
        <v>5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550</v>
      </c>
      <c r="D70" s="38">
        <v>770</v>
      </c>
      <c r="E70" s="38">
        <v>750</v>
      </c>
      <c r="F70" s="39">
        <v>97.40259740259741</v>
      </c>
      <c r="G70" s="40"/>
      <c r="H70" s="152">
        <v>20.340000000000003</v>
      </c>
      <c r="I70" s="153">
        <v>26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215</v>
      </c>
      <c r="D72" s="30">
        <v>210</v>
      </c>
      <c r="E72" s="30">
        <v>210</v>
      </c>
      <c r="F72" s="31"/>
      <c r="G72" s="31"/>
      <c r="H72" s="151">
        <v>5.602</v>
      </c>
      <c r="I72" s="151">
        <v>5.307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92</v>
      </c>
      <c r="D73" s="30">
        <v>97</v>
      </c>
      <c r="E73" s="30">
        <v>97</v>
      </c>
      <c r="F73" s="31"/>
      <c r="G73" s="31"/>
      <c r="H73" s="151">
        <v>2.76</v>
      </c>
      <c r="I73" s="151">
        <v>4.85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452</v>
      </c>
      <c r="D74" s="30">
        <v>455</v>
      </c>
      <c r="E74" s="30"/>
      <c r="F74" s="31"/>
      <c r="G74" s="31"/>
      <c r="H74" s="151">
        <v>18.08</v>
      </c>
      <c r="I74" s="151">
        <v>18.2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543</v>
      </c>
      <c r="D75" s="30">
        <v>543</v>
      </c>
      <c r="E75" s="30">
        <v>495</v>
      </c>
      <c r="F75" s="31"/>
      <c r="G75" s="31"/>
      <c r="H75" s="151">
        <v>12.991</v>
      </c>
      <c r="I75" s="151">
        <v>13.912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125</v>
      </c>
      <c r="D76" s="30">
        <v>120</v>
      </c>
      <c r="E76" s="30">
        <v>120</v>
      </c>
      <c r="F76" s="31"/>
      <c r="G76" s="31"/>
      <c r="H76" s="151">
        <v>3.875</v>
      </c>
      <c r="I76" s="151">
        <v>3.6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71</v>
      </c>
      <c r="D77" s="30">
        <v>60</v>
      </c>
      <c r="E77" s="30">
        <v>94</v>
      </c>
      <c r="F77" s="31"/>
      <c r="G77" s="31"/>
      <c r="H77" s="151">
        <v>1.648</v>
      </c>
      <c r="I77" s="151">
        <v>1.33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239</v>
      </c>
      <c r="D78" s="30">
        <v>415</v>
      </c>
      <c r="E78" s="30">
        <v>240</v>
      </c>
      <c r="F78" s="31"/>
      <c r="G78" s="31"/>
      <c r="H78" s="151">
        <v>5.982</v>
      </c>
      <c r="I78" s="151">
        <v>11.993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744</v>
      </c>
      <c r="D79" s="30">
        <v>747</v>
      </c>
      <c r="E79" s="30">
        <v>744</v>
      </c>
      <c r="F79" s="31"/>
      <c r="G79" s="31"/>
      <c r="H79" s="151">
        <v>19</v>
      </c>
      <c r="I79" s="151">
        <v>23.33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2481</v>
      </c>
      <c r="D80" s="38">
        <v>2647</v>
      </c>
      <c r="E80" s="38">
        <v>2000</v>
      </c>
      <c r="F80" s="39"/>
      <c r="G80" s="40"/>
      <c r="H80" s="152">
        <v>69.938</v>
      </c>
      <c r="I80" s="153">
        <v>82.52199999999999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309</v>
      </c>
      <c r="D82" s="30">
        <v>309</v>
      </c>
      <c r="E82" s="30">
        <v>309</v>
      </c>
      <c r="F82" s="31"/>
      <c r="G82" s="31"/>
      <c r="H82" s="151">
        <v>8.179</v>
      </c>
      <c r="I82" s="151">
        <v>8.179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73</v>
      </c>
      <c r="D83" s="30">
        <v>62</v>
      </c>
      <c r="E83" s="30">
        <v>60</v>
      </c>
      <c r="F83" s="31"/>
      <c r="G83" s="31"/>
      <c r="H83" s="151">
        <v>1.558</v>
      </c>
      <c r="I83" s="151">
        <v>1.324</v>
      </c>
      <c r="J83" s="151"/>
      <c r="K83" s="32"/>
    </row>
    <row r="84" spans="1:11" s="42" customFormat="1" ht="11.25" customHeight="1">
      <c r="A84" s="36" t="s">
        <v>66</v>
      </c>
      <c r="B84" s="37"/>
      <c r="C84" s="38">
        <v>382</v>
      </c>
      <c r="D84" s="38">
        <v>371</v>
      </c>
      <c r="E84" s="38">
        <v>369</v>
      </c>
      <c r="F84" s="39">
        <v>99.46091644204851</v>
      </c>
      <c r="G84" s="40"/>
      <c r="H84" s="152">
        <v>9.737</v>
      </c>
      <c r="I84" s="153">
        <v>9.503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31323</v>
      </c>
      <c r="D87" s="53">
        <v>34243</v>
      </c>
      <c r="E87" s="53"/>
      <c r="F87" s="54"/>
      <c r="G87" s="40"/>
      <c r="H87" s="156">
        <v>902.038</v>
      </c>
      <c r="I87" s="157">
        <v>1018.3539999999997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6" zoomScaleSheetLayoutView="96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109</v>
      </c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32</v>
      </c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74</v>
      </c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215</v>
      </c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27</v>
      </c>
      <c r="D17" s="38">
        <v>30</v>
      </c>
      <c r="E17" s="38">
        <v>33</v>
      </c>
      <c r="F17" s="39">
        <v>110</v>
      </c>
      <c r="G17" s="40"/>
      <c r="H17" s="152">
        <v>0.035</v>
      </c>
      <c r="I17" s="153">
        <v>0.039</v>
      </c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1172</v>
      </c>
      <c r="D19" s="30">
        <v>1382</v>
      </c>
      <c r="E19" s="30">
        <v>1382</v>
      </c>
      <c r="F19" s="31"/>
      <c r="G19" s="31"/>
      <c r="H19" s="151">
        <v>2.638</v>
      </c>
      <c r="I19" s="151">
        <v>3.898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1172</v>
      </c>
      <c r="D22" s="38">
        <v>1382</v>
      </c>
      <c r="E22" s="38">
        <v>1382</v>
      </c>
      <c r="F22" s="39">
        <v>100</v>
      </c>
      <c r="G22" s="40"/>
      <c r="H22" s="152">
        <v>2.638</v>
      </c>
      <c r="I22" s="153">
        <v>3.898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4013</v>
      </c>
      <c r="D24" s="38">
        <v>3969</v>
      </c>
      <c r="E24" s="38"/>
      <c r="F24" s="39"/>
      <c r="G24" s="40"/>
      <c r="H24" s="152">
        <v>6.766</v>
      </c>
      <c r="I24" s="153">
        <v>7.001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571</v>
      </c>
      <c r="D26" s="38">
        <v>820</v>
      </c>
      <c r="E26" s="38">
        <v>1000</v>
      </c>
      <c r="F26" s="39">
        <v>121.95121951219512</v>
      </c>
      <c r="G26" s="40"/>
      <c r="H26" s="152">
        <v>0.91</v>
      </c>
      <c r="I26" s="153">
        <v>1.25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5356</v>
      </c>
      <c r="D28" s="30">
        <v>3829</v>
      </c>
      <c r="E28" s="30">
        <v>4336</v>
      </c>
      <c r="F28" s="31"/>
      <c r="G28" s="31"/>
      <c r="H28" s="151">
        <v>11.774</v>
      </c>
      <c r="I28" s="151">
        <v>10.897</v>
      </c>
      <c r="J28" s="151"/>
      <c r="K28" s="32"/>
    </row>
    <row r="29" spans="1:11" s="33" customFormat="1" ht="11.25" customHeight="1">
      <c r="A29" s="35" t="s">
        <v>21</v>
      </c>
      <c r="B29" s="29"/>
      <c r="C29" s="30">
        <v>3677</v>
      </c>
      <c r="D29" s="30">
        <v>4286</v>
      </c>
      <c r="E29" s="30">
        <v>3885</v>
      </c>
      <c r="F29" s="31"/>
      <c r="G29" s="31"/>
      <c r="H29" s="151">
        <v>2.576</v>
      </c>
      <c r="I29" s="151">
        <v>2.27</v>
      </c>
      <c r="J29" s="151"/>
      <c r="K29" s="32"/>
    </row>
    <row r="30" spans="1:11" s="33" customFormat="1" ht="11.25" customHeight="1">
      <c r="A30" s="35" t="s">
        <v>22</v>
      </c>
      <c r="B30" s="29"/>
      <c r="C30" s="30">
        <v>6878</v>
      </c>
      <c r="D30" s="30">
        <v>6847</v>
      </c>
      <c r="E30" s="30">
        <v>7000</v>
      </c>
      <c r="F30" s="31"/>
      <c r="G30" s="31"/>
      <c r="H30" s="151">
        <v>6.964</v>
      </c>
      <c r="I30" s="151">
        <v>7.048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15911</v>
      </c>
      <c r="D31" s="38">
        <v>14962</v>
      </c>
      <c r="E31" s="38">
        <v>15221</v>
      </c>
      <c r="F31" s="39">
        <v>101.73105199839594</v>
      </c>
      <c r="G31" s="40"/>
      <c r="H31" s="152">
        <v>21.314</v>
      </c>
      <c r="I31" s="153">
        <v>20.215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220</v>
      </c>
      <c r="D33" s="30">
        <v>200</v>
      </c>
      <c r="E33" s="30"/>
      <c r="F33" s="31"/>
      <c r="G33" s="31"/>
      <c r="H33" s="151">
        <v>0.34</v>
      </c>
      <c r="I33" s="151">
        <v>0.3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1818</v>
      </c>
      <c r="D34" s="30">
        <v>1800</v>
      </c>
      <c r="E34" s="30"/>
      <c r="F34" s="31"/>
      <c r="G34" s="31"/>
      <c r="H34" s="151">
        <v>3.171</v>
      </c>
      <c r="I34" s="151">
        <v>3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974</v>
      </c>
      <c r="D35" s="30">
        <v>800</v>
      </c>
      <c r="E35" s="30">
        <v>900</v>
      </c>
      <c r="F35" s="31"/>
      <c r="G35" s="31"/>
      <c r="H35" s="151">
        <v>1.955</v>
      </c>
      <c r="I35" s="151">
        <v>1.6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/>
      <c r="F36" s="31"/>
      <c r="G36" s="31"/>
      <c r="H36" s="151">
        <v>0.004</v>
      </c>
      <c r="I36" s="151">
        <v>0.004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3014</v>
      </c>
      <c r="D37" s="38">
        <v>2802</v>
      </c>
      <c r="E37" s="38"/>
      <c r="F37" s="39"/>
      <c r="G37" s="40"/>
      <c r="H37" s="152">
        <v>5.469999999999999</v>
      </c>
      <c r="I37" s="153">
        <v>4.904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7</v>
      </c>
      <c r="D39" s="38">
        <v>7</v>
      </c>
      <c r="E39" s="38">
        <v>7</v>
      </c>
      <c r="F39" s="39">
        <v>100</v>
      </c>
      <c r="G39" s="40"/>
      <c r="H39" s="152">
        <v>0.011</v>
      </c>
      <c r="I39" s="153">
        <v>0.011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4300</v>
      </c>
      <c r="D41" s="30">
        <v>5129</v>
      </c>
      <c r="E41" s="30">
        <v>4800</v>
      </c>
      <c r="F41" s="31"/>
      <c r="G41" s="31"/>
      <c r="H41" s="151">
        <v>4.114</v>
      </c>
      <c r="I41" s="151">
        <v>4.82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50846</v>
      </c>
      <c r="D42" s="30">
        <v>59399</v>
      </c>
      <c r="E42" s="30">
        <v>61000</v>
      </c>
      <c r="F42" s="31"/>
      <c r="G42" s="31"/>
      <c r="H42" s="151">
        <v>52.573</v>
      </c>
      <c r="I42" s="151">
        <v>65.463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8400</v>
      </c>
      <c r="D43" s="30">
        <v>11364</v>
      </c>
      <c r="E43" s="30">
        <v>10000</v>
      </c>
      <c r="F43" s="31"/>
      <c r="G43" s="31"/>
      <c r="H43" s="151">
        <v>13.58</v>
      </c>
      <c r="I43" s="151">
        <v>23.029</v>
      </c>
      <c r="J43" s="151"/>
      <c r="K43" s="32"/>
    </row>
    <row r="44" spans="1:11" s="33" customFormat="1" ht="11.25" customHeight="1">
      <c r="A44" s="35" t="s">
        <v>33</v>
      </c>
      <c r="B44" s="29"/>
      <c r="C44" s="30">
        <v>34420</v>
      </c>
      <c r="D44" s="30">
        <v>39675</v>
      </c>
      <c r="E44" s="30">
        <v>37000</v>
      </c>
      <c r="F44" s="31"/>
      <c r="G44" s="31"/>
      <c r="H44" s="151">
        <v>37.35</v>
      </c>
      <c r="I44" s="151">
        <v>34.531</v>
      </c>
      <c r="J44" s="151"/>
      <c r="K44" s="32"/>
    </row>
    <row r="45" spans="1:11" s="33" customFormat="1" ht="11.25" customHeight="1">
      <c r="A45" s="35" t="s">
        <v>34</v>
      </c>
      <c r="B45" s="29"/>
      <c r="C45" s="30">
        <v>12878</v>
      </c>
      <c r="D45" s="30">
        <v>14680</v>
      </c>
      <c r="E45" s="30">
        <v>15500</v>
      </c>
      <c r="F45" s="31"/>
      <c r="G45" s="31"/>
      <c r="H45" s="151">
        <v>10.688</v>
      </c>
      <c r="I45" s="151">
        <v>12.412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29852</v>
      </c>
      <c r="D46" s="30">
        <v>28311</v>
      </c>
      <c r="E46" s="30">
        <v>28311</v>
      </c>
      <c r="F46" s="31"/>
      <c r="G46" s="31"/>
      <c r="H46" s="151">
        <v>22.004</v>
      </c>
      <c r="I46" s="151">
        <v>29.101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39026</v>
      </c>
      <c r="D47" s="30">
        <v>44751</v>
      </c>
      <c r="E47" s="30">
        <v>48000</v>
      </c>
      <c r="F47" s="31"/>
      <c r="G47" s="31"/>
      <c r="H47" s="151">
        <v>46.756</v>
      </c>
      <c r="I47" s="151">
        <v>56.501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47542</v>
      </c>
      <c r="D48" s="30">
        <v>40373</v>
      </c>
      <c r="E48" s="30">
        <v>44000</v>
      </c>
      <c r="F48" s="31"/>
      <c r="G48" s="31"/>
      <c r="H48" s="151">
        <v>46.19</v>
      </c>
      <c r="I48" s="151">
        <v>25.054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21266</v>
      </c>
      <c r="D49" s="30">
        <v>22423</v>
      </c>
      <c r="E49" s="30">
        <v>24000</v>
      </c>
      <c r="F49" s="31"/>
      <c r="G49" s="31"/>
      <c r="H49" s="151">
        <v>22.937</v>
      </c>
      <c r="I49" s="151">
        <v>29.947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248530</v>
      </c>
      <c r="D50" s="38">
        <v>266105</v>
      </c>
      <c r="E50" s="38">
        <v>272611</v>
      </c>
      <c r="F50" s="39">
        <v>102.44489956971871</v>
      </c>
      <c r="G50" s="40"/>
      <c r="H50" s="152">
        <v>256.192</v>
      </c>
      <c r="I50" s="153">
        <v>280.858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1189</v>
      </c>
      <c r="D52" s="38">
        <v>1189</v>
      </c>
      <c r="E52" s="38">
        <v>1189</v>
      </c>
      <c r="F52" s="39">
        <v>100</v>
      </c>
      <c r="G52" s="40"/>
      <c r="H52" s="152">
        <v>1.963</v>
      </c>
      <c r="I52" s="153">
        <v>1.963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3713</v>
      </c>
      <c r="D54" s="30">
        <v>3313</v>
      </c>
      <c r="E54" s="30">
        <v>3250</v>
      </c>
      <c r="F54" s="31"/>
      <c r="G54" s="31"/>
      <c r="H54" s="151">
        <v>4.61</v>
      </c>
      <c r="I54" s="151">
        <v>4.515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1022</v>
      </c>
      <c r="D55" s="30">
        <v>897</v>
      </c>
      <c r="E55" s="30">
        <v>897</v>
      </c>
      <c r="F55" s="31"/>
      <c r="G55" s="31"/>
      <c r="H55" s="151">
        <v>0.77</v>
      </c>
      <c r="I55" s="151">
        <v>0.675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144789</v>
      </c>
      <c r="D56" s="30">
        <v>133000</v>
      </c>
      <c r="E56" s="30">
        <v>138529</v>
      </c>
      <c r="F56" s="31"/>
      <c r="G56" s="31"/>
      <c r="H56" s="151">
        <v>114.998</v>
      </c>
      <c r="I56" s="151">
        <v>106.9</v>
      </c>
      <c r="J56" s="151"/>
      <c r="K56" s="32"/>
    </row>
    <row r="57" spans="1:11" s="33" customFormat="1" ht="11.25" customHeight="1">
      <c r="A57" s="35" t="s">
        <v>44</v>
      </c>
      <c r="B57" s="29"/>
      <c r="C57" s="30">
        <v>31152</v>
      </c>
      <c r="D57" s="30">
        <v>29548</v>
      </c>
      <c r="E57" s="30">
        <v>29548</v>
      </c>
      <c r="F57" s="31"/>
      <c r="G57" s="31"/>
      <c r="H57" s="151">
        <v>39.261</v>
      </c>
      <c r="I57" s="151">
        <v>29.548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1788</v>
      </c>
      <c r="D58" s="30">
        <v>1463</v>
      </c>
      <c r="E58" s="30">
        <v>1414</v>
      </c>
      <c r="F58" s="31"/>
      <c r="G58" s="31"/>
      <c r="H58" s="151">
        <v>1.177</v>
      </c>
      <c r="I58" s="151">
        <v>0.804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182464</v>
      </c>
      <c r="D59" s="38">
        <v>168221</v>
      </c>
      <c r="E59" s="38">
        <v>173638</v>
      </c>
      <c r="F59" s="39">
        <v>103.22016870664186</v>
      </c>
      <c r="G59" s="40"/>
      <c r="H59" s="152">
        <v>160.816</v>
      </c>
      <c r="I59" s="153">
        <v>142.442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701</v>
      </c>
      <c r="D61" s="30">
        <v>408</v>
      </c>
      <c r="E61" s="30"/>
      <c r="F61" s="31"/>
      <c r="G61" s="31"/>
      <c r="H61" s="151">
        <v>0.261</v>
      </c>
      <c r="I61" s="151">
        <v>0.258</v>
      </c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>
        <v>798</v>
      </c>
      <c r="D63" s="30">
        <v>571</v>
      </c>
      <c r="E63" s="30"/>
      <c r="F63" s="31"/>
      <c r="G63" s="31"/>
      <c r="H63" s="151">
        <v>0.27</v>
      </c>
      <c r="I63" s="151">
        <v>0.5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1499</v>
      </c>
      <c r="D64" s="38">
        <v>979</v>
      </c>
      <c r="E64" s="38"/>
      <c r="F64" s="39"/>
      <c r="G64" s="40"/>
      <c r="H64" s="152">
        <v>0.531</v>
      </c>
      <c r="I64" s="153">
        <v>0.758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37</v>
      </c>
      <c r="D66" s="38">
        <v>14</v>
      </c>
      <c r="E66" s="38">
        <v>53</v>
      </c>
      <c r="F66" s="39">
        <v>378.57142857142856</v>
      </c>
      <c r="G66" s="40"/>
      <c r="H66" s="152">
        <v>0.039</v>
      </c>
      <c r="I66" s="153">
        <v>0.02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17240</v>
      </c>
      <c r="D68" s="30">
        <v>15150</v>
      </c>
      <c r="E68" s="30">
        <v>15000</v>
      </c>
      <c r="F68" s="31"/>
      <c r="G68" s="31"/>
      <c r="H68" s="151">
        <v>19.049</v>
      </c>
      <c r="I68" s="151">
        <v>15.6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997</v>
      </c>
      <c r="D69" s="30">
        <v>995</v>
      </c>
      <c r="E69" s="30">
        <v>1000</v>
      </c>
      <c r="F69" s="31"/>
      <c r="G69" s="31"/>
      <c r="H69" s="151">
        <v>2.29</v>
      </c>
      <c r="I69" s="151">
        <v>3.2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18237</v>
      </c>
      <c r="D70" s="38">
        <v>16145</v>
      </c>
      <c r="E70" s="38">
        <v>16000</v>
      </c>
      <c r="F70" s="39">
        <v>99.10188912976153</v>
      </c>
      <c r="G70" s="40"/>
      <c r="H70" s="152">
        <v>21.339</v>
      </c>
      <c r="I70" s="153">
        <v>18.8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60</v>
      </c>
      <c r="D72" s="30">
        <v>20</v>
      </c>
      <c r="E72" s="30">
        <v>2</v>
      </c>
      <c r="F72" s="31"/>
      <c r="G72" s="31"/>
      <c r="H72" s="151">
        <v>0.011</v>
      </c>
      <c r="I72" s="151">
        <v>0.008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58705</v>
      </c>
      <c r="D73" s="30">
        <v>61654</v>
      </c>
      <c r="E73" s="30">
        <v>64737</v>
      </c>
      <c r="F73" s="31"/>
      <c r="G73" s="31"/>
      <c r="H73" s="151">
        <v>93.895</v>
      </c>
      <c r="I73" s="151">
        <v>105.015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41496</v>
      </c>
      <c r="D74" s="30">
        <v>37102</v>
      </c>
      <c r="E74" s="30">
        <v>40000</v>
      </c>
      <c r="F74" s="31"/>
      <c r="G74" s="31"/>
      <c r="H74" s="151">
        <v>32.175</v>
      </c>
      <c r="I74" s="151">
        <v>35.914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1439</v>
      </c>
      <c r="D75" s="30">
        <v>1028</v>
      </c>
      <c r="E75" s="30">
        <v>1008</v>
      </c>
      <c r="F75" s="31"/>
      <c r="G75" s="31"/>
      <c r="H75" s="151">
        <v>0.492</v>
      </c>
      <c r="I75" s="151">
        <v>0.708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15266</v>
      </c>
      <c r="D76" s="30">
        <v>15773</v>
      </c>
      <c r="E76" s="30">
        <v>15773</v>
      </c>
      <c r="F76" s="31"/>
      <c r="G76" s="31"/>
      <c r="H76" s="151">
        <v>25.647</v>
      </c>
      <c r="I76" s="151">
        <v>28.391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1301</v>
      </c>
      <c r="D77" s="30">
        <v>671</v>
      </c>
      <c r="E77" s="30">
        <v>671</v>
      </c>
      <c r="F77" s="31"/>
      <c r="G77" s="31"/>
      <c r="H77" s="151">
        <v>0.696</v>
      </c>
      <c r="I77" s="151">
        <v>0.744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2789</v>
      </c>
      <c r="D78" s="30">
        <v>1870</v>
      </c>
      <c r="E78" s="30">
        <v>1800</v>
      </c>
      <c r="F78" s="31"/>
      <c r="G78" s="31"/>
      <c r="H78" s="151">
        <v>3.13</v>
      </c>
      <c r="I78" s="151">
        <v>1.855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119947</v>
      </c>
      <c r="D79" s="30">
        <v>121585.23</v>
      </c>
      <c r="E79" s="30">
        <v>118341</v>
      </c>
      <c r="F79" s="31"/>
      <c r="G79" s="31"/>
      <c r="H79" s="151">
        <v>138.121</v>
      </c>
      <c r="I79" s="151">
        <v>233.109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241003</v>
      </c>
      <c r="D80" s="38">
        <v>239703.22999999998</v>
      </c>
      <c r="E80" s="38">
        <v>242332</v>
      </c>
      <c r="F80" s="39">
        <v>101.09667692003984</v>
      </c>
      <c r="G80" s="40"/>
      <c r="H80" s="152">
        <v>294.16700000000003</v>
      </c>
      <c r="I80" s="153">
        <v>405.744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717674</v>
      </c>
      <c r="D87" s="53">
        <v>716328.23</v>
      </c>
      <c r="E87" s="53"/>
      <c r="F87" s="54"/>
      <c r="G87" s="40"/>
      <c r="H87" s="156">
        <v>772.191</v>
      </c>
      <c r="I87" s="157">
        <v>887.903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1" zoomScaleSheetLayoutView="91" zoomScalePageLayoutView="0" workbookViewId="0" topLeftCell="A46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13.34</v>
      </c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5</v>
      </c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18.34</v>
      </c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37</v>
      </c>
      <c r="D17" s="38">
        <v>17</v>
      </c>
      <c r="E17" s="38"/>
      <c r="F17" s="39"/>
      <c r="G17" s="40"/>
      <c r="H17" s="152">
        <v>0.054</v>
      </c>
      <c r="I17" s="153">
        <v>0.024</v>
      </c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1022</v>
      </c>
      <c r="D19" s="30">
        <v>849</v>
      </c>
      <c r="E19" s="30">
        <v>849</v>
      </c>
      <c r="F19" s="31"/>
      <c r="G19" s="31"/>
      <c r="H19" s="151">
        <v>3.577</v>
      </c>
      <c r="I19" s="151">
        <v>2.207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1022</v>
      </c>
      <c r="D22" s="38">
        <v>849</v>
      </c>
      <c r="E22" s="38">
        <v>849</v>
      </c>
      <c r="F22" s="39">
        <v>100</v>
      </c>
      <c r="G22" s="40"/>
      <c r="H22" s="152">
        <v>3.577</v>
      </c>
      <c r="I22" s="153">
        <v>2.207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5467</v>
      </c>
      <c r="D24" s="38">
        <v>5395</v>
      </c>
      <c r="E24" s="38">
        <v>5000</v>
      </c>
      <c r="F24" s="39">
        <v>92.67840593141798</v>
      </c>
      <c r="G24" s="40"/>
      <c r="H24" s="152">
        <v>16.184</v>
      </c>
      <c r="I24" s="153">
        <v>13.312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968</v>
      </c>
      <c r="D26" s="38">
        <v>620</v>
      </c>
      <c r="E26" s="38">
        <v>700</v>
      </c>
      <c r="F26" s="39">
        <v>112.90322580645162</v>
      </c>
      <c r="G26" s="40"/>
      <c r="H26" s="152">
        <v>3.129</v>
      </c>
      <c r="I26" s="153">
        <v>1.2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2514</v>
      </c>
      <c r="D28" s="30">
        <v>2716</v>
      </c>
      <c r="E28" s="30">
        <v>2723</v>
      </c>
      <c r="F28" s="31"/>
      <c r="G28" s="31"/>
      <c r="H28" s="151">
        <v>5.363</v>
      </c>
      <c r="I28" s="151">
        <v>5.659</v>
      </c>
      <c r="J28" s="151"/>
      <c r="K28" s="32"/>
    </row>
    <row r="29" spans="1:11" s="33" customFormat="1" ht="11.25" customHeight="1">
      <c r="A29" s="35" t="s">
        <v>21</v>
      </c>
      <c r="B29" s="29"/>
      <c r="C29" s="30">
        <v>105</v>
      </c>
      <c r="D29" s="30">
        <v>112</v>
      </c>
      <c r="E29" s="30">
        <v>93</v>
      </c>
      <c r="F29" s="31"/>
      <c r="G29" s="31"/>
      <c r="H29" s="151">
        <v>0.117</v>
      </c>
      <c r="I29" s="151">
        <v>0.248</v>
      </c>
      <c r="J29" s="151"/>
      <c r="K29" s="32"/>
    </row>
    <row r="30" spans="1:11" s="33" customFormat="1" ht="11.25" customHeight="1">
      <c r="A30" s="35" t="s">
        <v>22</v>
      </c>
      <c r="B30" s="29"/>
      <c r="C30" s="30">
        <v>1497</v>
      </c>
      <c r="D30" s="30">
        <v>1383</v>
      </c>
      <c r="E30" s="30">
        <v>1400</v>
      </c>
      <c r="F30" s="31"/>
      <c r="G30" s="31"/>
      <c r="H30" s="151">
        <v>2.571</v>
      </c>
      <c r="I30" s="151">
        <v>2.478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4116</v>
      </c>
      <c r="D31" s="38">
        <v>4211</v>
      </c>
      <c r="E31" s="38">
        <v>4216</v>
      </c>
      <c r="F31" s="39">
        <v>100.11873664212776</v>
      </c>
      <c r="G31" s="40"/>
      <c r="H31" s="152">
        <v>8.051</v>
      </c>
      <c r="I31" s="153">
        <v>8.385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4042</v>
      </c>
      <c r="D33" s="30">
        <v>3800</v>
      </c>
      <c r="E33" s="30">
        <v>3000</v>
      </c>
      <c r="F33" s="31"/>
      <c r="G33" s="31"/>
      <c r="H33" s="151">
        <v>6.133</v>
      </c>
      <c r="I33" s="151">
        <v>5.2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3590</v>
      </c>
      <c r="D34" s="30">
        <v>3700</v>
      </c>
      <c r="E34" s="30">
        <v>3700</v>
      </c>
      <c r="F34" s="31"/>
      <c r="G34" s="31"/>
      <c r="H34" s="151">
        <v>10.919</v>
      </c>
      <c r="I34" s="151">
        <v>10.5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4534</v>
      </c>
      <c r="D35" s="30">
        <v>2600</v>
      </c>
      <c r="E35" s="30">
        <v>2700</v>
      </c>
      <c r="F35" s="31"/>
      <c r="G35" s="31"/>
      <c r="H35" s="151">
        <v>13.364</v>
      </c>
      <c r="I35" s="151">
        <v>8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640</v>
      </c>
      <c r="D36" s="30">
        <v>630</v>
      </c>
      <c r="E36" s="30">
        <v>463</v>
      </c>
      <c r="F36" s="31"/>
      <c r="G36" s="31"/>
      <c r="H36" s="151">
        <v>2.073</v>
      </c>
      <c r="I36" s="151">
        <v>1.3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12806</v>
      </c>
      <c r="D37" s="38">
        <v>10730</v>
      </c>
      <c r="E37" s="38">
        <v>9863</v>
      </c>
      <c r="F37" s="39">
        <v>91.91985088536812</v>
      </c>
      <c r="G37" s="40"/>
      <c r="H37" s="152">
        <v>32.489</v>
      </c>
      <c r="I37" s="153">
        <v>25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2985</v>
      </c>
      <c r="D41" s="30">
        <v>2892</v>
      </c>
      <c r="E41" s="30">
        <v>2200</v>
      </c>
      <c r="F41" s="31"/>
      <c r="G41" s="31"/>
      <c r="H41" s="151">
        <v>6.664</v>
      </c>
      <c r="I41" s="151">
        <v>1.787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3655</v>
      </c>
      <c r="D42" s="30">
        <v>2974</v>
      </c>
      <c r="E42" s="30">
        <v>1600</v>
      </c>
      <c r="F42" s="31"/>
      <c r="G42" s="31"/>
      <c r="H42" s="151">
        <v>6.406</v>
      </c>
      <c r="I42" s="151">
        <v>3.014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2300</v>
      </c>
      <c r="D43" s="30">
        <v>2313</v>
      </c>
      <c r="E43" s="30">
        <v>1850</v>
      </c>
      <c r="F43" s="31"/>
      <c r="G43" s="31"/>
      <c r="H43" s="151">
        <v>5.545</v>
      </c>
      <c r="I43" s="151">
        <v>2.151</v>
      </c>
      <c r="J43" s="151"/>
      <c r="K43" s="32"/>
    </row>
    <row r="44" spans="1:11" s="33" customFormat="1" ht="11.25" customHeight="1">
      <c r="A44" s="35" t="s">
        <v>33</v>
      </c>
      <c r="B44" s="29"/>
      <c r="C44" s="30">
        <v>1427</v>
      </c>
      <c r="D44" s="30">
        <v>1189</v>
      </c>
      <c r="E44" s="30">
        <v>900</v>
      </c>
      <c r="F44" s="31"/>
      <c r="G44" s="31"/>
      <c r="H44" s="151">
        <v>4.471</v>
      </c>
      <c r="I44" s="151">
        <v>0.841</v>
      </c>
      <c r="J44" s="151"/>
      <c r="K44" s="32"/>
    </row>
    <row r="45" spans="1:11" s="33" customFormat="1" ht="11.25" customHeight="1">
      <c r="A45" s="35" t="s">
        <v>34</v>
      </c>
      <c r="B45" s="29"/>
      <c r="C45" s="30">
        <v>7362</v>
      </c>
      <c r="D45" s="30">
        <v>6982</v>
      </c>
      <c r="E45" s="30">
        <v>3100</v>
      </c>
      <c r="F45" s="31"/>
      <c r="G45" s="31"/>
      <c r="H45" s="151">
        <v>16.726</v>
      </c>
      <c r="I45" s="151">
        <v>6.624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2372</v>
      </c>
      <c r="D46" s="30">
        <v>2842</v>
      </c>
      <c r="E46" s="30">
        <v>2500</v>
      </c>
      <c r="F46" s="31"/>
      <c r="G46" s="31"/>
      <c r="H46" s="151">
        <v>5.932</v>
      </c>
      <c r="I46" s="151">
        <v>0.858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2779</v>
      </c>
      <c r="D47" s="30">
        <v>1775</v>
      </c>
      <c r="E47" s="30">
        <v>1770</v>
      </c>
      <c r="F47" s="31"/>
      <c r="G47" s="31"/>
      <c r="H47" s="151">
        <v>7.108</v>
      </c>
      <c r="I47" s="151">
        <v>1.89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8248</v>
      </c>
      <c r="D48" s="30">
        <v>7585</v>
      </c>
      <c r="E48" s="30">
        <v>6000</v>
      </c>
      <c r="F48" s="31"/>
      <c r="G48" s="31"/>
      <c r="H48" s="151">
        <v>26.526</v>
      </c>
      <c r="I48" s="151">
        <v>10.946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11304</v>
      </c>
      <c r="D49" s="30">
        <v>9709</v>
      </c>
      <c r="E49" s="30">
        <v>7000</v>
      </c>
      <c r="F49" s="31"/>
      <c r="G49" s="31"/>
      <c r="H49" s="151">
        <v>32.894</v>
      </c>
      <c r="I49" s="151">
        <v>12.216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42432</v>
      </c>
      <c r="D50" s="38">
        <v>38261</v>
      </c>
      <c r="E50" s="38">
        <v>26920</v>
      </c>
      <c r="F50" s="39">
        <v>70.35885104937142</v>
      </c>
      <c r="G50" s="40"/>
      <c r="H50" s="152">
        <v>112.27199999999999</v>
      </c>
      <c r="I50" s="153">
        <v>40.327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831</v>
      </c>
      <c r="D52" s="38">
        <v>831</v>
      </c>
      <c r="E52" s="38">
        <v>831</v>
      </c>
      <c r="F52" s="39">
        <v>100</v>
      </c>
      <c r="G52" s="40"/>
      <c r="H52" s="152">
        <v>1.328</v>
      </c>
      <c r="I52" s="153">
        <v>0.909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1622</v>
      </c>
      <c r="D54" s="30">
        <v>2001</v>
      </c>
      <c r="E54" s="30">
        <v>1800</v>
      </c>
      <c r="F54" s="31"/>
      <c r="G54" s="31"/>
      <c r="H54" s="151">
        <v>4.379</v>
      </c>
      <c r="I54" s="151">
        <v>5.03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115</v>
      </c>
      <c r="D55" s="30">
        <v>259</v>
      </c>
      <c r="E55" s="30">
        <v>259</v>
      </c>
      <c r="F55" s="31"/>
      <c r="G55" s="31"/>
      <c r="H55" s="151">
        <v>0.167</v>
      </c>
      <c r="I55" s="151">
        <v>0.363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2197</v>
      </c>
      <c r="D56" s="30">
        <v>980</v>
      </c>
      <c r="E56" s="30">
        <v>1030</v>
      </c>
      <c r="F56" s="31"/>
      <c r="G56" s="31"/>
      <c r="H56" s="151">
        <v>3.182</v>
      </c>
      <c r="I56" s="151">
        <v>0.995</v>
      </c>
      <c r="J56" s="151"/>
      <c r="K56" s="32"/>
    </row>
    <row r="57" spans="1:11" s="33" customFormat="1" ht="11.25" customHeight="1">
      <c r="A57" s="35" t="s">
        <v>44</v>
      </c>
      <c r="B57" s="29"/>
      <c r="C57" s="30">
        <v>4437</v>
      </c>
      <c r="D57" s="30">
        <v>5444</v>
      </c>
      <c r="E57" s="30">
        <v>5444</v>
      </c>
      <c r="F57" s="31"/>
      <c r="G57" s="31"/>
      <c r="H57" s="151">
        <v>9.875</v>
      </c>
      <c r="I57" s="151">
        <v>7.077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2748</v>
      </c>
      <c r="D58" s="30">
        <v>3198</v>
      </c>
      <c r="E58" s="30">
        <v>3494</v>
      </c>
      <c r="F58" s="31"/>
      <c r="G58" s="31"/>
      <c r="H58" s="151">
        <v>8.044</v>
      </c>
      <c r="I58" s="151">
        <v>8.574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11119</v>
      </c>
      <c r="D59" s="38">
        <v>11882</v>
      </c>
      <c r="E59" s="38">
        <v>12027</v>
      </c>
      <c r="F59" s="39">
        <v>101.22033327722606</v>
      </c>
      <c r="G59" s="40"/>
      <c r="H59" s="152">
        <v>25.647000000000002</v>
      </c>
      <c r="I59" s="153">
        <v>22.039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/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/>
      <c r="I64" s="153"/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/>
      <c r="I66" s="153"/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313</v>
      </c>
      <c r="D68" s="30">
        <v>1740</v>
      </c>
      <c r="E68" s="30">
        <v>1500</v>
      </c>
      <c r="F68" s="31"/>
      <c r="G68" s="31"/>
      <c r="H68" s="151">
        <v>0.324</v>
      </c>
      <c r="I68" s="151">
        <v>2.5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103</v>
      </c>
      <c r="D69" s="30">
        <v>70</v>
      </c>
      <c r="E69" s="30">
        <v>100</v>
      </c>
      <c r="F69" s="31"/>
      <c r="G69" s="31"/>
      <c r="H69" s="151">
        <v>0.082</v>
      </c>
      <c r="I69" s="151">
        <v>0.1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416</v>
      </c>
      <c r="D70" s="38">
        <v>1810</v>
      </c>
      <c r="E70" s="38">
        <v>1600</v>
      </c>
      <c r="F70" s="39">
        <v>88.39779005524862</v>
      </c>
      <c r="G70" s="40"/>
      <c r="H70" s="152">
        <v>0.406</v>
      </c>
      <c r="I70" s="153">
        <v>2.6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>
        <v>779</v>
      </c>
      <c r="D73" s="30">
        <v>1266.53</v>
      </c>
      <c r="E73" s="30">
        <v>1330</v>
      </c>
      <c r="F73" s="31"/>
      <c r="G73" s="31"/>
      <c r="H73" s="151">
        <v>0.822</v>
      </c>
      <c r="I73" s="151">
        <v>2.9141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1683</v>
      </c>
      <c r="D74" s="30">
        <v>4665</v>
      </c>
      <c r="E74" s="30">
        <v>4500</v>
      </c>
      <c r="F74" s="31"/>
      <c r="G74" s="31"/>
      <c r="H74" s="151">
        <v>1.815</v>
      </c>
      <c r="I74" s="151">
        <v>5.598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49</v>
      </c>
      <c r="D75" s="30">
        <v>49</v>
      </c>
      <c r="E75" s="30">
        <v>65</v>
      </c>
      <c r="F75" s="31"/>
      <c r="G75" s="31"/>
      <c r="H75" s="151">
        <v>0.044</v>
      </c>
      <c r="I75" s="151">
        <v>0.043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705</v>
      </c>
      <c r="D76" s="30">
        <v>786</v>
      </c>
      <c r="E76" s="30">
        <v>786</v>
      </c>
      <c r="F76" s="31"/>
      <c r="G76" s="31"/>
      <c r="H76" s="151">
        <v>2.047</v>
      </c>
      <c r="I76" s="151">
        <v>1.336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72</v>
      </c>
      <c r="D77" s="30">
        <v>49</v>
      </c>
      <c r="E77" s="30">
        <v>49</v>
      </c>
      <c r="F77" s="31"/>
      <c r="G77" s="31"/>
      <c r="H77" s="151">
        <v>0.093</v>
      </c>
      <c r="I77" s="151">
        <v>0.073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245</v>
      </c>
      <c r="D78" s="30">
        <v>720</v>
      </c>
      <c r="E78" s="30">
        <v>700</v>
      </c>
      <c r="F78" s="31"/>
      <c r="G78" s="31"/>
      <c r="H78" s="151">
        <v>0.221</v>
      </c>
      <c r="I78" s="151">
        <v>1.109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8712</v>
      </c>
      <c r="D79" s="30">
        <v>9069</v>
      </c>
      <c r="E79" s="30">
        <v>13390</v>
      </c>
      <c r="F79" s="31"/>
      <c r="G79" s="31"/>
      <c r="H79" s="151">
        <v>16.986</v>
      </c>
      <c r="I79" s="151">
        <v>14.895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12245</v>
      </c>
      <c r="D80" s="38">
        <v>16604.53</v>
      </c>
      <c r="E80" s="38">
        <v>20820</v>
      </c>
      <c r="F80" s="39">
        <v>125.38746956402862</v>
      </c>
      <c r="G80" s="40"/>
      <c r="H80" s="152">
        <v>22.028</v>
      </c>
      <c r="I80" s="153">
        <v>25.9681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91459</v>
      </c>
      <c r="D87" s="53">
        <v>91210.53</v>
      </c>
      <c r="E87" s="53">
        <v>82844.34</v>
      </c>
      <c r="F87" s="54">
        <f>IF(D87&gt;0,100*E87/D87,0)</f>
        <v>90.82760510217406</v>
      </c>
      <c r="G87" s="40"/>
      <c r="H87" s="156">
        <v>225.165</v>
      </c>
      <c r="I87" s="157">
        <v>141.9711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6" zoomScaleSheetLayoutView="96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585</v>
      </c>
      <c r="E9" s="30">
        <v>710</v>
      </c>
      <c r="F9" s="31"/>
      <c r="G9" s="31"/>
      <c r="H9" s="151"/>
      <c r="I9" s="151">
        <v>8.775</v>
      </c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>
        <v>340</v>
      </c>
      <c r="E10" s="30">
        <v>606</v>
      </c>
      <c r="F10" s="31"/>
      <c r="G10" s="31"/>
      <c r="H10" s="151"/>
      <c r="I10" s="151">
        <v>4.964</v>
      </c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>
        <v>50</v>
      </c>
      <c r="E11" s="30">
        <v>56</v>
      </c>
      <c r="F11" s="31"/>
      <c r="G11" s="31"/>
      <c r="H11" s="151"/>
      <c r="I11" s="151">
        <v>0.73</v>
      </c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>
        <v>28</v>
      </c>
      <c r="E12" s="30">
        <v>102</v>
      </c>
      <c r="F12" s="31"/>
      <c r="G12" s="31"/>
      <c r="H12" s="151"/>
      <c r="I12" s="151">
        <v>0.21</v>
      </c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>
        <v>1003</v>
      </c>
      <c r="E13" s="38">
        <v>1474</v>
      </c>
      <c r="F13" s="39">
        <v>146.95912263210369</v>
      </c>
      <c r="G13" s="40"/>
      <c r="H13" s="152"/>
      <c r="I13" s="153">
        <v>14.679000000000002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87</v>
      </c>
      <c r="D17" s="38">
        <v>87</v>
      </c>
      <c r="E17" s="38">
        <v>125</v>
      </c>
      <c r="F17" s="39">
        <v>143.67816091954023</v>
      </c>
      <c r="G17" s="40"/>
      <c r="H17" s="152">
        <v>1.044</v>
      </c>
      <c r="I17" s="153">
        <v>3.324</v>
      </c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585</v>
      </c>
      <c r="D19" s="30">
        <v>776</v>
      </c>
      <c r="E19" s="30">
        <v>776</v>
      </c>
      <c r="F19" s="31"/>
      <c r="G19" s="31"/>
      <c r="H19" s="151">
        <v>13.291</v>
      </c>
      <c r="I19" s="151">
        <v>17.072</v>
      </c>
      <c r="J19" s="151"/>
      <c r="K19" s="32"/>
    </row>
    <row r="20" spans="1:11" s="33" customFormat="1" ht="11.25" customHeight="1">
      <c r="A20" s="35" t="s">
        <v>15</v>
      </c>
      <c r="B20" s="29"/>
      <c r="C20" s="30">
        <v>40</v>
      </c>
      <c r="D20" s="30">
        <v>40</v>
      </c>
      <c r="E20" s="30"/>
      <c r="F20" s="31"/>
      <c r="G20" s="31"/>
      <c r="H20" s="151">
        <v>1.025</v>
      </c>
      <c r="I20" s="151">
        <v>1.025</v>
      </c>
      <c r="J20" s="151"/>
      <c r="K20" s="32"/>
    </row>
    <row r="21" spans="1:11" s="33" customFormat="1" ht="11.25" customHeight="1">
      <c r="A21" s="35" t="s">
        <v>16</v>
      </c>
      <c r="B21" s="29"/>
      <c r="C21" s="30">
        <v>25</v>
      </c>
      <c r="D21" s="30">
        <v>25</v>
      </c>
      <c r="E21" s="30"/>
      <c r="F21" s="31"/>
      <c r="G21" s="31"/>
      <c r="H21" s="151">
        <v>0.625</v>
      </c>
      <c r="I21" s="151">
        <v>0.625</v>
      </c>
      <c r="J21" s="151"/>
      <c r="K21" s="32"/>
    </row>
    <row r="22" spans="1:11" s="42" customFormat="1" ht="11.25" customHeight="1">
      <c r="A22" s="36" t="s">
        <v>17</v>
      </c>
      <c r="B22" s="37"/>
      <c r="C22" s="38">
        <v>650</v>
      </c>
      <c r="D22" s="38">
        <v>841</v>
      </c>
      <c r="E22" s="38">
        <v>776</v>
      </c>
      <c r="F22" s="39">
        <v>92.27110582639715</v>
      </c>
      <c r="G22" s="40"/>
      <c r="H22" s="152">
        <v>14.941</v>
      </c>
      <c r="I22" s="153">
        <v>18.721999999999998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4468</v>
      </c>
      <c r="D24" s="38">
        <v>4603</v>
      </c>
      <c r="E24" s="38">
        <v>4650</v>
      </c>
      <c r="F24" s="39">
        <v>101.02107321312188</v>
      </c>
      <c r="G24" s="40"/>
      <c r="H24" s="152">
        <v>79.38</v>
      </c>
      <c r="I24" s="153">
        <v>80.337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240</v>
      </c>
      <c r="D26" s="38">
        <v>220</v>
      </c>
      <c r="E26" s="38">
        <v>300</v>
      </c>
      <c r="F26" s="39">
        <v>136.36363636363637</v>
      </c>
      <c r="G26" s="40"/>
      <c r="H26" s="152">
        <v>4.126</v>
      </c>
      <c r="I26" s="153">
        <v>3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>
        <v>1496</v>
      </c>
      <c r="E28" s="30">
        <v>1275</v>
      </c>
      <c r="F28" s="31"/>
      <c r="G28" s="31"/>
      <c r="H28" s="151"/>
      <c r="I28" s="151">
        <v>20.052</v>
      </c>
      <c r="J28" s="151"/>
      <c r="K28" s="32"/>
    </row>
    <row r="29" spans="1:11" s="33" customFormat="1" ht="11.25" customHeight="1">
      <c r="A29" s="35" t="s">
        <v>21</v>
      </c>
      <c r="B29" s="29"/>
      <c r="C29" s="30">
        <v>372</v>
      </c>
      <c r="D29" s="30">
        <v>569</v>
      </c>
      <c r="E29" s="30">
        <v>627</v>
      </c>
      <c r="F29" s="31"/>
      <c r="G29" s="31"/>
      <c r="H29" s="151">
        <v>8.147</v>
      </c>
      <c r="I29" s="151">
        <v>5.843</v>
      </c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>
        <v>445</v>
      </c>
      <c r="E30" s="30">
        <v>400</v>
      </c>
      <c r="F30" s="31"/>
      <c r="G30" s="31"/>
      <c r="H30" s="151"/>
      <c r="I30" s="151">
        <v>13.35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372</v>
      </c>
      <c r="D31" s="38">
        <v>2510</v>
      </c>
      <c r="E31" s="38">
        <v>2302</v>
      </c>
      <c r="F31" s="39">
        <v>91.71314741035856</v>
      </c>
      <c r="G31" s="40"/>
      <c r="H31" s="152">
        <v>8.147</v>
      </c>
      <c r="I31" s="153">
        <v>39.245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15</v>
      </c>
      <c r="D33" s="30">
        <v>15</v>
      </c>
      <c r="E33" s="30">
        <v>15</v>
      </c>
      <c r="F33" s="31"/>
      <c r="G33" s="31"/>
      <c r="H33" s="151">
        <v>0.118</v>
      </c>
      <c r="I33" s="151">
        <v>0.1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39</v>
      </c>
      <c r="D34" s="30">
        <v>30</v>
      </c>
      <c r="E34" s="30">
        <v>30</v>
      </c>
      <c r="F34" s="31"/>
      <c r="G34" s="31"/>
      <c r="H34" s="151">
        <v>1.095</v>
      </c>
      <c r="I34" s="151">
        <v>0.8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91</v>
      </c>
      <c r="D35" s="30">
        <v>100</v>
      </c>
      <c r="E35" s="30">
        <v>70</v>
      </c>
      <c r="F35" s="31"/>
      <c r="G35" s="31"/>
      <c r="H35" s="151">
        <v>1.65</v>
      </c>
      <c r="I35" s="151">
        <v>2.1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>
        <v>1</v>
      </c>
      <c r="E36" s="30"/>
      <c r="F36" s="31"/>
      <c r="G36" s="31"/>
      <c r="H36" s="151">
        <v>0.024</v>
      </c>
      <c r="I36" s="151">
        <v>0.02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146</v>
      </c>
      <c r="D37" s="38">
        <v>146</v>
      </c>
      <c r="E37" s="38">
        <v>115</v>
      </c>
      <c r="F37" s="39">
        <v>78.76712328767124</v>
      </c>
      <c r="G37" s="40"/>
      <c r="H37" s="152">
        <v>2.887</v>
      </c>
      <c r="I37" s="153">
        <v>3.02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118</v>
      </c>
      <c r="D39" s="38">
        <v>129</v>
      </c>
      <c r="E39" s="38">
        <v>125</v>
      </c>
      <c r="F39" s="39">
        <v>96.89922480620154</v>
      </c>
      <c r="G39" s="40"/>
      <c r="H39" s="152">
        <v>1.062</v>
      </c>
      <c r="I39" s="153">
        <v>1.6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4530</v>
      </c>
      <c r="D41" s="30">
        <v>5455</v>
      </c>
      <c r="E41" s="30">
        <v>5460</v>
      </c>
      <c r="F41" s="31"/>
      <c r="G41" s="31"/>
      <c r="H41" s="151">
        <v>53.774</v>
      </c>
      <c r="I41" s="151">
        <v>28.585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9633</v>
      </c>
      <c r="D42" s="30">
        <v>7685</v>
      </c>
      <c r="E42" s="30">
        <v>11150</v>
      </c>
      <c r="F42" s="31"/>
      <c r="G42" s="31"/>
      <c r="H42" s="151">
        <v>193.419</v>
      </c>
      <c r="I42" s="151">
        <v>62.537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7800</v>
      </c>
      <c r="D43" s="30">
        <v>11050</v>
      </c>
      <c r="E43" s="30">
        <v>7000</v>
      </c>
      <c r="F43" s="31"/>
      <c r="G43" s="31"/>
      <c r="H43" s="151">
        <v>136.4</v>
      </c>
      <c r="I43" s="151">
        <v>41.723</v>
      </c>
      <c r="J43" s="151"/>
      <c r="K43" s="32"/>
    </row>
    <row r="44" spans="1:11" s="33" customFormat="1" ht="11.25" customHeight="1">
      <c r="A44" s="35" t="s">
        <v>33</v>
      </c>
      <c r="B44" s="29"/>
      <c r="C44" s="30">
        <v>21826</v>
      </c>
      <c r="D44" s="30">
        <v>12707</v>
      </c>
      <c r="E44" s="30">
        <v>22000</v>
      </c>
      <c r="F44" s="31"/>
      <c r="G44" s="31"/>
      <c r="H44" s="151">
        <v>393.012</v>
      </c>
      <c r="I44" s="151">
        <v>28.35</v>
      </c>
      <c r="J44" s="151"/>
      <c r="K44" s="32"/>
    </row>
    <row r="45" spans="1:11" s="33" customFormat="1" ht="11.25" customHeight="1">
      <c r="A45" s="35" t="s">
        <v>34</v>
      </c>
      <c r="B45" s="29"/>
      <c r="C45" s="30">
        <v>5002</v>
      </c>
      <c r="D45" s="30">
        <v>5897</v>
      </c>
      <c r="E45" s="30">
        <v>5000</v>
      </c>
      <c r="F45" s="31"/>
      <c r="G45" s="31"/>
      <c r="H45" s="151">
        <v>73.031</v>
      </c>
      <c r="I45" s="151">
        <v>23.588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798</v>
      </c>
      <c r="D46" s="30">
        <v>1181</v>
      </c>
      <c r="E46" s="30">
        <v>1181</v>
      </c>
      <c r="F46" s="31"/>
      <c r="G46" s="31"/>
      <c r="H46" s="151">
        <v>12.977</v>
      </c>
      <c r="I46" s="151">
        <v>5.924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2249</v>
      </c>
      <c r="D47" s="30">
        <v>333</v>
      </c>
      <c r="E47" s="30">
        <v>1535</v>
      </c>
      <c r="F47" s="31"/>
      <c r="G47" s="31"/>
      <c r="H47" s="151">
        <v>30.57</v>
      </c>
      <c r="I47" s="151">
        <v>1.416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17718</v>
      </c>
      <c r="D48" s="30">
        <v>12207</v>
      </c>
      <c r="E48" s="30">
        <v>12100</v>
      </c>
      <c r="F48" s="31"/>
      <c r="G48" s="31"/>
      <c r="H48" s="151">
        <v>304.027</v>
      </c>
      <c r="I48" s="151">
        <v>10.334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13689</v>
      </c>
      <c r="D49" s="30">
        <v>15207</v>
      </c>
      <c r="E49" s="30">
        <v>14800</v>
      </c>
      <c r="F49" s="31"/>
      <c r="G49" s="31"/>
      <c r="H49" s="151">
        <v>78.341</v>
      </c>
      <c r="I49" s="151">
        <v>25.212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83245</v>
      </c>
      <c r="D50" s="38">
        <v>71722</v>
      </c>
      <c r="E50" s="38">
        <v>80226</v>
      </c>
      <c r="F50" s="39">
        <v>111.85689188812358</v>
      </c>
      <c r="G50" s="40"/>
      <c r="H50" s="152">
        <v>1275.551</v>
      </c>
      <c r="I50" s="153">
        <v>227.66899999999998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344</v>
      </c>
      <c r="D52" s="38">
        <v>344</v>
      </c>
      <c r="E52" s="38">
        <v>344</v>
      </c>
      <c r="F52" s="39">
        <v>100</v>
      </c>
      <c r="G52" s="40"/>
      <c r="H52" s="152">
        <v>3.299</v>
      </c>
      <c r="I52" s="153">
        <v>3.299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287</v>
      </c>
      <c r="D54" s="30">
        <v>340</v>
      </c>
      <c r="E54" s="30">
        <v>350</v>
      </c>
      <c r="F54" s="31"/>
      <c r="G54" s="31"/>
      <c r="H54" s="151">
        <v>2.355</v>
      </c>
      <c r="I54" s="151">
        <v>2.3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1620</v>
      </c>
      <c r="D55" s="30">
        <v>4702</v>
      </c>
      <c r="E55" s="30">
        <v>4702</v>
      </c>
      <c r="F55" s="31"/>
      <c r="G55" s="31"/>
      <c r="H55" s="151">
        <v>12.962</v>
      </c>
      <c r="I55" s="151">
        <v>48.52</v>
      </c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>
        <v>1248</v>
      </c>
      <c r="E56" s="30">
        <v>285</v>
      </c>
      <c r="F56" s="31"/>
      <c r="G56" s="31"/>
      <c r="H56" s="151"/>
      <c r="I56" s="151">
        <v>7.02</v>
      </c>
      <c r="J56" s="151"/>
      <c r="K56" s="32"/>
    </row>
    <row r="57" spans="1:11" s="33" customFormat="1" ht="11.25" customHeight="1">
      <c r="A57" s="35" t="s">
        <v>44</v>
      </c>
      <c r="B57" s="29"/>
      <c r="C57" s="30">
        <v>434</v>
      </c>
      <c r="D57" s="30"/>
      <c r="E57" s="30"/>
      <c r="F57" s="31"/>
      <c r="G57" s="31"/>
      <c r="H57" s="151">
        <v>7.812</v>
      </c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4548</v>
      </c>
      <c r="D58" s="30">
        <v>5507</v>
      </c>
      <c r="E58" s="30">
        <v>5623</v>
      </c>
      <c r="F58" s="31"/>
      <c r="G58" s="31"/>
      <c r="H58" s="151">
        <v>62.784</v>
      </c>
      <c r="I58" s="151">
        <v>57.571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6889</v>
      </c>
      <c r="D59" s="38">
        <v>11797</v>
      </c>
      <c r="E59" s="38">
        <v>10960</v>
      </c>
      <c r="F59" s="39">
        <v>92.90497584131559</v>
      </c>
      <c r="G59" s="40"/>
      <c r="H59" s="152">
        <v>85.913</v>
      </c>
      <c r="I59" s="153">
        <v>115.411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18</v>
      </c>
      <c r="D61" s="30">
        <v>16</v>
      </c>
      <c r="E61" s="30"/>
      <c r="F61" s="31"/>
      <c r="G61" s="31"/>
      <c r="H61" s="151">
        <v>0.321</v>
      </c>
      <c r="I61" s="151">
        <v>0.144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85</v>
      </c>
      <c r="D62" s="30">
        <v>60</v>
      </c>
      <c r="E62" s="30">
        <v>50</v>
      </c>
      <c r="F62" s="31"/>
      <c r="G62" s="31"/>
      <c r="H62" s="151">
        <v>0.358</v>
      </c>
      <c r="I62" s="151">
        <v>0.318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62</v>
      </c>
      <c r="D63" s="30">
        <v>47</v>
      </c>
      <c r="E63" s="30">
        <v>47</v>
      </c>
      <c r="F63" s="31"/>
      <c r="G63" s="31"/>
      <c r="H63" s="151">
        <v>0.112</v>
      </c>
      <c r="I63" s="151">
        <v>0.034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165</v>
      </c>
      <c r="D64" s="38">
        <v>123</v>
      </c>
      <c r="E64" s="38">
        <v>97</v>
      </c>
      <c r="F64" s="39">
        <v>78.86178861788618</v>
      </c>
      <c r="G64" s="40"/>
      <c r="H64" s="152">
        <v>0.791</v>
      </c>
      <c r="I64" s="153">
        <v>0.496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158</v>
      </c>
      <c r="D66" s="38">
        <v>158</v>
      </c>
      <c r="E66" s="38">
        <v>148</v>
      </c>
      <c r="F66" s="39">
        <v>93.67088607594937</v>
      </c>
      <c r="G66" s="40"/>
      <c r="H66" s="152">
        <v>0.714</v>
      </c>
      <c r="I66" s="153">
        <v>0.735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12182</v>
      </c>
      <c r="D68" s="30">
        <v>14700</v>
      </c>
      <c r="E68" s="30">
        <v>13500</v>
      </c>
      <c r="F68" s="31"/>
      <c r="G68" s="31"/>
      <c r="H68" s="151">
        <v>196.739</v>
      </c>
      <c r="I68" s="151">
        <v>235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3472</v>
      </c>
      <c r="D69" s="30">
        <v>4100</v>
      </c>
      <c r="E69" s="30">
        <v>4000</v>
      </c>
      <c r="F69" s="31"/>
      <c r="G69" s="31"/>
      <c r="H69" s="151">
        <v>36.109</v>
      </c>
      <c r="I69" s="151">
        <v>40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15654</v>
      </c>
      <c r="D70" s="38">
        <v>18800</v>
      </c>
      <c r="E70" s="38">
        <v>17500</v>
      </c>
      <c r="F70" s="39">
        <v>93.08510638297872</v>
      </c>
      <c r="G70" s="40"/>
      <c r="H70" s="152">
        <v>232.848</v>
      </c>
      <c r="I70" s="153">
        <v>275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50</v>
      </c>
      <c r="D72" s="30">
        <v>50</v>
      </c>
      <c r="E72" s="30">
        <v>22</v>
      </c>
      <c r="F72" s="31"/>
      <c r="G72" s="31"/>
      <c r="H72" s="151">
        <v>0.036</v>
      </c>
      <c r="I72" s="151">
        <v>0.36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10</v>
      </c>
      <c r="D73" s="30">
        <v>11</v>
      </c>
      <c r="E73" s="30">
        <v>11</v>
      </c>
      <c r="F73" s="31"/>
      <c r="G73" s="31"/>
      <c r="H73" s="151">
        <v>0.038</v>
      </c>
      <c r="I73" s="151">
        <v>0.061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492</v>
      </c>
      <c r="D74" s="30">
        <v>495</v>
      </c>
      <c r="E74" s="30">
        <v>490</v>
      </c>
      <c r="F74" s="31"/>
      <c r="G74" s="31"/>
      <c r="H74" s="151">
        <v>7.77</v>
      </c>
      <c r="I74" s="151">
        <v>12.375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387</v>
      </c>
      <c r="D75" s="30">
        <v>387</v>
      </c>
      <c r="E75" s="30">
        <v>290</v>
      </c>
      <c r="F75" s="31"/>
      <c r="G75" s="31"/>
      <c r="H75" s="151">
        <v>3.621</v>
      </c>
      <c r="I75" s="151">
        <v>3.13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324</v>
      </c>
      <c r="D76" s="30">
        <v>225</v>
      </c>
      <c r="E76" s="30">
        <v>250</v>
      </c>
      <c r="F76" s="31"/>
      <c r="G76" s="31"/>
      <c r="H76" s="151">
        <v>3.318</v>
      </c>
      <c r="I76" s="151">
        <v>2.115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314</v>
      </c>
      <c r="D77" s="30">
        <v>271</v>
      </c>
      <c r="E77" s="30">
        <v>265</v>
      </c>
      <c r="F77" s="31"/>
      <c r="G77" s="31"/>
      <c r="H77" s="151">
        <v>2.993</v>
      </c>
      <c r="I77" s="151">
        <v>1.689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759</v>
      </c>
      <c r="D78" s="30">
        <v>760</v>
      </c>
      <c r="E78" s="30">
        <v>1750</v>
      </c>
      <c r="F78" s="31"/>
      <c r="G78" s="31"/>
      <c r="H78" s="151">
        <v>4.059</v>
      </c>
      <c r="I78" s="151">
        <v>4.06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1869</v>
      </c>
      <c r="D79" s="30">
        <v>1995.51</v>
      </c>
      <c r="E79" s="30">
        <v>1869</v>
      </c>
      <c r="F79" s="31"/>
      <c r="G79" s="31"/>
      <c r="H79" s="151">
        <v>8.1</v>
      </c>
      <c r="I79" s="151">
        <v>16.281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4205</v>
      </c>
      <c r="D80" s="38">
        <v>4194.51</v>
      </c>
      <c r="E80" s="38">
        <v>4947</v>
      </c>
      <c r="F80" s="39">
        <v>117.93987855554045</v>
      </c>
      <c r="G80" s="40"/>
      <c r="H80" s="152">
        <v>29.935000000000002</v>
      </c>
      <c r="I80" s="153">
        <v>40.071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>
        <v>55</v>
      </c>
      <c r="D83" s="30">
        <v>55</v>
      </c>
      <c r="E83" s="30">
        <v>55</v>
      </c>
      <c r="F83" s="31"/>
      <c r="G83" s="31"/>
      <c r="H83" s="151">
        <v>0.216</v>
      </c>
      <c r="I83" s="151">
        <v>0.206</v>
      </c>
      <c r="J83" s="151"/>
      <c r="K83" s="32"/>
    </row>
    <row r="84" spans="1:11" s="42" customFormat="1" ht="11.25" customHeight="1">
      <c r="A84" s="36" t="s">
        <v>66</v>
      </c>
      <c r="B84" s="37"/>
      <c r="C84" s="38">
        <v>55</v>
      </c>
      <c r="D84" s="38">
        <v>55</v>
      </c>
      <c r="E84" s="38">
        <v>55</v>
      </c>
      <c r="F84" s="39">
        <v>100</v>
      </c>
      <c r="G84" s="40"/>
      <c r="H84" s="152">
        <v>0.216</v>
      </c>
      <c r="I84" s="153">
        <v>0.206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116796</v>
      </c>
      <c r="D87" s="53">
        <v>116732.51</v>
      </c>
      <c r="E87" s="53">
        <v>124144</v>
      </c>
      <c r="F87" s="54">
        <f>IF(D87&gt;0,100*E87/D87,0)</f>
        <v>106.34912245097789</v>
      </c>
      <c r="G87" s="40"/>
      <c r="H87" s="156">
        <v>1740.8539999999996</v>
      </c>
      <c r="I87" s="157">
        <v>826.8140000000001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86" zoomScaleSheetLayoutView="8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248</v>
      </c>
      <c r="D9" s="30">
        <v>269</v>
      </c>
      <c r="E9" s="30">
        <v>260</v>
      </c>
      <c r="F9" s="31"/>
      <c r="G9" s="31"/>
      <c r="H9" s="151">
        <v>7.72</v>
      </c>
      <c r="I9" s="151">
        <v>8.5</v>
      </c>
      <c r="J9" s="151"/>
      <c r="K9" s="32"/>
    </row>
    <row r="10" spans="1:11" s="33" customFormat="1" ht="11.25" customHeight="1">
      <c r="A10" s="35" t="s">
        <v>8</v>
      </c>
      <c r="B10" s="29"/>
      <c r="C10" s="30">
        <v>138</v>
      </c>
      <c r="D10" s="30">
        <v>142</v>
      </c>
      <c r="E10" s="30">
        <v>142</v>
      </c>
      <c r="F10" s="31"/>
      <c r="G10" s="31"/>
      <c r="H10" s="151">
        <v>3.854</v>
      </c>
      <c r="I10" s="151">
        <v>4.31</v>
      </c>
      <c r="J10" s="151"/>
      <c r="K10" s="32"/>
    </row>
    <row r="11" spans="1:11" s="33" customFormat="1" ht="11.25" customHeight="1">
      <c r="A11" s="28" t="s">
        <v>9</v>
      </c>
      <c r="B11" s="29"/>
      <c r="C11" s="30">
        <v>151</v>
      </c>
      <c r="D11" s="30">
        <v>115</v>
      </c>
      <c r="E11" s="30">
        <v>150</v>
      </c>
      <c r="F11" s="31"/>
      <c r="G11" s="31"/>
      <c r="H11" s="151">
        <v>3.785</v>
      </c>
      <c r="I11" s="151">
        <v>3.956</v>
      </c>
      <c r="J11" s="151"/>
      <c r="K11" s="32"/>
    </row>
    <row r="12" spans="1:11" s="33" customFormat="1" ht="11.25" customHeight="1">
      <c r="A12" s="35" t="s">
        <v>10</v>
      </c>
      <c r="B12" s="29"/>
      <c r="C12" s="30">
        <v>278</v>
      </c>
      <c r="D12" s="30">
        <v>269</v>
      </c>
      <c r="E12" s="30">
        <v>366</v>
      </c>
      <c r="F12" s="31"/>
      <c r="G12" s="31"/>
      <c r="H12" s="151">
        <v>6.792</v>
      </c>
      <c r="I12" s="151">
        <v>8.785</v>
      </c>
      <c r="J12" s="151"/>
      <c r="K12" s="32"/>
    </row>
    <row r="13" spans="1:11" s="42" customFormat="1" ht="11.25" customHeight="1">
      <c r="A13" s="36" t="s">
        <v>11</v>
      </c>
      <c r="B13" s="37"/>
      <c r="C13" s="38">
        <v>815</v>
      </c>
      <c r="D13" s="38">
        <v>795</v>
      </c>
      <c r="E13" s="38">
        <v>918</v>
      </c>
      <c r="F13" s="39">
        <v>115.47169811320755</v>
      </c>
      <c r="G13" s="40"/>
      <c r="H13" s="152">
        <v>22.151</v>
      </c>
      <c r="I13" s="153">
        <v>25.551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83</v>
      </c>
      <c r="D15" s="38">
        <v>83</v>
      </c>
      <c r="E15" s="38">
        <v>83</v>
      </c>
      <c r="F15" s="39">
        <v>100</v>
      </c>
      <c r="G15" s="40"/>
      <c r="H15" s="152">
        <v>1.795</v>
      </c>
      <c r="I15" s="153">
        <v>1.442</v>
      </c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>
        <v>2</v>
      </c>
      <c r="E17" s="38">
        <v>5</v>
      </c>
      <c r="F17" s="39">
        <v>250</v>
      </c>
      <c r="G17" s="40"/>
      <c r="H17" s="152">
        <v>0.16</v>
      </c>
      <c r="I17" s="153">
        <v>0.11</v>
      </c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106</v>
      </c>
      <c r="D19" s="30">
        <v>106</v>
      </c>
      <c r="E19" s="30">
        <v>106</v>
      </c>
      <c r="F19" s="31"/>
      <c r="G19" s="31"/>
      <c r="H19" s="151">
        <v>3.014</v>
      </c>
      <c r="I19" s="151">
        <v>2.756</v>
      </c>
      <c r="J19" s="151"/>
      <c r="K19" s="32"/>
    </row>
    <row r="20" spans="1:11" s="33" customFormat="1" ht="11.25" customHeight="1">
      <c r="A20" s="35" t="s">
        <v>15</v>
      </c>
      <c r="B20" s="29"/>
      <c r="C20" s="30">
        <v>125</v>
      </c>
      <c r="D20" s="30">
        <v>125</v>
      </c>
      <c r="E20" s="30">
        <v>125</v>
      </c>
      <c r="F20" s="31"/>
      <c r="G20" s="31"/>
      <c r="H20" s="151">
        <v>3.523</v>
      </c>
      <c r="I20" s="151">
        <v>3.25</v>
      </c>
      <c r="J20" s="151"/>
      <c r="K20" s="32"/>
    </row>
    <row r="21" spans="1:11" s="33" customFormat="1" ht="11.25" customHeight="1">
      <c r="A21" s="35" t="s">
        <v>16</v>
      </c>
      <c r="B21" s="29"/>
      <c r="C21" s="30">
        <v>185</v>
      </c>
      <c r="D21" s="30">
        <v>185</v>
      </c>
      <c r="E21" s="30">
        <v>166</v>
      </c>
      <c r="F21" s="31"/>
      <c r="G21" s="31"/>
      <c r="H21" s="151">
        <v>4.502</v>
      </c>
      <c r="I21" s="151">
        <v>4.44</v>
      </c>
      <c r="J21" s="151"/>
      <c r="K21" s="32"/>
    </row>
    <row r="22" spans="1:11" s="42" customFormat="1" ht="11.25" customHeight="1">
      <c r="A22" s="36" t="s">
        <v>17</v>
      </c>
      <c r="B22" s="37"/>
      <c r="C22" s="38">
        <v>416</v>
      </c>
      <c r="D22" s="38">
        <v>416</v>
      </c>
      <c r="E22" s="38">
        <v>397</v>
      </c>
      <c r="F22" s="39">
        <v>95.4326923076923</v>
      </c>
      <c r="G22" s="40"/>
      <c r="H22" s="152">
        <v>11.039</v>
      </c>
      <c r="I22" s="153">
        <v>10.446000000000002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677</v>
      </c>
      <c r="D24" s="38">
        <v>509</v>
      </c>
      <c r="E24" s="38">
        <v>500</v>
      </c>
      <c r="F24" s="39">
        <v>98.23182711198429</v>
      </c>
      <c r="G24" s="40"/>
      <c r="H24" s="152">
        <v>15.851</v>
      </c>
      <c r="I24" s="153">
        <v>10.622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110</v>
      </c>
      <c r="D26" s="38">
        <v>100</v>
      </c>
      <c r="E26" s="38">
        <v>105</v>
      </c>
      <c r="F26" s="39">
        <v>105</v>
      </c>
      <c r="G26" s="40"/>
      <c r="H26" s="152">
        <v>2.7</v>
      </c>
      <c r="I26" s="153">
        <v>2.6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4</v>
      </c>
      <c r="E28" s="30">
        <v>4</v>
      </c>
      <c r="F28" s="31"/>
      <c r="G28" s="31"/>
      <c r="H28" s="151">
        <v>0.035</v>
      </c>
      <c r="I28" s="151">
        <v>0.12</v>
      </c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>
        <v>1</v>
      </c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19</v>
      </c>
      <c r="D30" s="30">
        <v>9</v>
      </c>
      <c r="E30" s="30">
        <v>10</v>
      </c>
      <c r="F30" s="31"/>
      <c r="G30" s="31"/>
      <c r="H30" s="151">
        <v>0.665</v>
      </c>
      <c r="I30" s="151">
        <v>0.226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20</v>
      </c>
      <c r="D31" s="38">
        <v>13</v>
      </c>
      <c r="E31" s="38">
        <v>15</v>
      </c>
      <c r="F31" s="39">
        <v>115.38461538461539</v>
      </c>
      <c r="G31" s="40"/>
      <c r="H31" s="152">
        <v>0.7000000000000001</v>
      </c>
      <c r="I31" s="153">
        <v>0.346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343</v>
      </c>
      <c r="D33" s="30">
        <v>300</v>
      </c>
      <c r="E33" s="30">
        <v>300</v>
      </c>
      <c r="F33" s="31"/>
      <c r="G33" s="31"/>
      <c r="H33" s="151">
        <v>9.01</v>
      </c>
      <c r="I33" s="151">
        <v>7.8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168</v>
      </c>
      <c r="D34" s="30">
        <v>150</v>
      </c>
      <c r="E34" s="30">
        <v>150</v>
      </c>
      <c r="F34" s="31"/>
      <c r="G34" s="31"/>
      <c r="H34" s="151">
        <v>4.03</v>
      </c>
      <c r="I34" s="151">
        <v>4.05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118</v>
      </c>
      <c r="D35" s="30">
        <v>150</v>
      </c>
      <c r="E35" s="30">
        <v>120</v>
      </c>
      <c r="F35" s="31"/>
      <c r="G35" s="31"/>
      <c r="H35" s="151">
        <v>3.143</v>
      </c>
      <c r="I35" s="151">
        <v>4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333</v>
      </c>
      <c r="D36" s="30">
        <v>305</v>
      </c>
      <c r="E36" s="30">
        <v>340</v>
      </c>
      <c r="F36" s="31"/>
      <c r="G36" s="31"/>
      <c r="H36" s="151">
        <v>8.292</v>
      </c>
      <c r="I36" s="151">
        <v>7.625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962</v>
      </c>
      <c r="D37" s="38">
        <v>905</v>
      </c>
      <c r="E37" s="38">
        <v>910</v>
      </c>
      <c r="F37" s="39">
        <v>100.5524861878453</v>
      </c>
      <c r="G37" s="40"/>
      <c r="H37" s="152">
        <v>24.475</v>
      </c>
      <c r="I37" s="153">
        <v>23.475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166</v>
      </c>
      <c r="D39" s="38">
        <v>160</v>
      </c>
      <c r="E39" s="38">
        <v>120</v>
      </c>
      <c r="F39" s="39">
        <v>75</v>
      </c>
      <c r="G39" s="40"/>
      <c r="H39" s="152">
        <v>4.949</v>
      </c>
      <c r="I39" s="153">
        <v>2.4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10</v>
      </c>
      <c r="D41" s="30">
        <v>8</v>
      </c>
      <c r="E41" s="30">
        <v>8</v>
      </c>
      <c r="F41" s="31"/>
      <c r="G41" s="31"/>
      <c r="H41" s="151">
        <v>0.275</v>
      </c>
      <c r="I41" s="151">
        <v>0.224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75</v>
      </c>
      <c r="D42" s="30">
        <v>55</v>
      </c>
      <c r="E42" s="30">
        <v>55</v>
      </c>
      <c r="F42" s="31"/>
      <c r="G42" s="31"/>
      <c r="H42" s="151">
        <v>2.25</v>
      </c>
      <c r="I42" s="151">
        <v>1.65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47</v>
      </c>
      <c r="D43" s="30">
        <v>46</v>
      </c>
      <c r="E43" s="30">
        <v>50</v>
      </c>
      <c r="F43" s="31"/>
      <c r="G43" s="31"/>
      <c r="H43" s="151">
        <v>1.316</v>
      </c>
      <c r="I43" s="151">
        <v>1.288</v>
      </c>
      <c r="J43" s="151"/>
      <c r="K43" s="32"/>
    </row>
    <row r="44" spans="1:11" s="33" customFormat="1" ht="11.25" customHeight="1">
      <c r="A44" s="35" t="s">
        <v>33</v>
      </c>
      <c r="B44" s="29"/>
      <c r="C44" s="30">
        <v>4</v>
      </c>
      <c r="D44" s="30">
        <v>4</v>
      </c>
      <c r="E44" s="30">
        <v>4</v>
      </c>
      <c r="F44" s="31"/>
      <c r="G44" s="31"/>
      <c r="H44" s="151">
        <v>0.2</v>
      </c>
      <c r="I44" s="151">
        <v>0.18</v>
      </c>
      <c r="J44" s="151"/>
      <c r="K44" s="32"/>
    </row>
    <row r="45" spans="1:11" s="33" customFormat="1" ht="11.25" customHeight="1">
      <c r="A45" s="35" t="s">
        <v>34</v>
      </c>
      <c r="B45" s="29"/>
      <c r="C45" s="30">
        <v>32</v>
      </c>
      <c r="D45" s="30">
        <v>32</v>
      </c>
      <c r="E45" s="30">
        <v>30</v>
      </c>
      <c r="F45" s="31"/>
      <c r="G45" s="31"/>
      <c r="H45" s="151">
        <v>1.024</v>
      </c>
      <c r="I45" s="151">
        <v>1.024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78</v>
      </c>
      <c r="D46" s="30">
        <v>68</v>
      </c>
      <c r="E46" s="30">
        <v>68</v>
      </c>
      <c r="F46" s="31"/>
      <c r="G46" s="31"/>
      <c r="H46" s="151">
        <v>3.12</v>
      </c>
      <c r="I46" s="151">
        <v>2.584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153</v>
      </c>
      <c r="D47" s="30">
        <v>160</v>
      </c>
      <c r="E47" s="30">
        <v>160</v>
      </c>
      <c r="F47" s="31"/>
      <c r="G47" s="31"/>
      <c r="H47" s="151">
        <v>4.693</v>
      </c>
      <c r="I47" s="151">
        <v>4.8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40</v>
      </c>
      <c r="D48" s="30">
        <v>40</v>
      </c>
      <c r="E48" s="30">
        <v>40</v>
      </c>
      <c r="F48" s="31"/>
      <c r="G48" s="31"/>
      <c r="H48" s="151">
        <v>1.4</v>
      </c>
      <c r="I48" s="151">
        <v>1.2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3</v>
      </c>
      <c r="D49" s="30">
        <v>1</v>
      </c>
      <c r="E49" s="30">
        <v>1</v>
      </c>
      <c r="F49" s="31"/>
      <c r="G49" s="31"/>
      <c r="H49" s="151">
        <v>0.108</v>
      </c>
      <c r="I49" s="151">
        <v>0.036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442</v>
      </c>
      <c r="D50" s="38">
        <v>414</v>
      </c>
      <c r="E50" s="38">
        <v>416</v>
      </c>
      <c r="F50" s="39">
        <v>100.48309178743962</v>
      </c>
      <c r="G50" s="40"/>
      <c r="H50" s="152">
        <v>14.386000000000001</v>
      </c>
      <c r="I50" s="153">
        <v>12.985999999999999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30</v>
      </c>
      <c r="D52" s="38">
        <v>30</v>
      </c>
      <c r="E52" s="38">
        <v>30</v>
      </c>
      <c r="F52" s="39">
        <v>100</v>
      </c>
      <c r="G52" s="40"/>
      <c r="H52" s="152">
        <v>0.741</v>
      </c>
      <c r="I52" s="153">
        <v>0.741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1522</v>
      </c>
      <c r="D54" s="30">
        <v>1650</v>
      </c>
      <c r="E54" s="30">
        <v>1600</v>
      </c>
      <c r="F54" s="31"/>
      <c r="G54" s="31"/>
      <c r="H54" s="151">
        <v>68.49</v>
      </c>
      <c r="I54" s="151">
        <v>74.25</v>
      </c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>
        <v>3</v>
      </c>
      <c r="E55" s="30">
        <v>3</v>
      </c>
      <c r="F55" s="31"/>
      <c r="G55" s="31"/>
      <c r="H55" s="151"/>
      <c r="I55" s="151">
        <v>0.075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20</v>
      </c>
      <c r="D56" s="30"/>
      <c r="E56" s="30"/>
      <c r="F56" s="31"/>
      <c r="G56" s="31"/>
      <c r="H56" s="151">
        <v>0.29</v>
      </c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1</v>
      </c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26</v>
      </c>
      <c r="D58" s="30">
        <v>22</v>
      </c>
      <c r="E58" s="30">
        <v>8</v>
      </c>
      <c r="F58" s="31"/>
      <c r="G58" s="31"/>
      <c r="H58" s="151">
        <v>0.585</v>
      </c>
      <c r="I58" s="151">
        <v>0.462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1568</v>
      </c>
      <c r="D59" s="38">
        <v>1675</v>
      </c>
      <c r="E59" s="38">
        <v>1612</v>
      </c>
      <c r="F59" s="39">
        <v>96.23880597014926</v>
      </c>
      <c r="G59" s="40"/>
      <c r="H59" s="152">
        <v>69.365</v>
      </c>
      <c r="I59" s="153">
        <v>74.787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1033</v>
      </c>
      <c r="D61" s="30">
        <v>935</v>
      </c>
      <c r="E61" s="30">
        <v>935</v>
      </c>
      <c r="F61" s="31"/>
      <c r="G61" s="31"/>
      <c r="H61" s="151">
        <v>31.378</v>
      </c>
      <c r="I61" s="151">
        <v>33.13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631</v>
      </c>
      <c r="D62" s="30">
        <v>454</v>
      </c>
      <c r="E62" s="30">
        <v>428</v>
      </c>
      <c r="F62" s="31"/>
      <c r="G62" s="31"/>
      <c r="H62" s="151">
        <v>14.429</v>
      </c>
      <c r="I62" s="151">
        <v>10.145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438</v>
      </c>
      <c r="D63" s="30">
        <v>438</v>
      </c>
      <c r="E63" s="30">
        <v>438</v>
      </c>
      <c r="F63" s="31"/>
      <c r="G63" s="31"/>
      <c r="H63" s="151">
        <v>12.592</v>
      </c>
      <c r="I63" s="151">
        <v>21.055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2102</v>
      </c>
      <c r="D64" s="38">
        <v>1827</v>
      </c>
      <c r="E64" s="38">
        <v>1801</v>
      </c>
      <c r="F64" s="39">
        <f>IF(D64&gt;0,100*E64/D64,0)</f>
        <v>98.57690202517789</v>
      </c>
      <c r="G64" s="40"/>
      <c r="H64" s="152">
        <v>58.399</v>
      </c>
      <c r="I64" s="153">
        <v>64.33000000000001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15637</v>
      </c>
      <c r="D66" s="38">
        <v>13597</v>
      </c>
      <c r="E66" s="38">
        <v>15632</v>
      </c>
      <c r="F66" s="39">
        <v>114.96653673604472</v>
      </c>
      <c r="G66" s="40"/>
      <c r="H66" s="152">
        <v>392.779</v>
      </c>
      <c r="I66" s="153">
        <v>352.755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3</v>
      </c>
      <c r="D68" s="30">
        <v>7</v>
      </c>
      <c r="E68" s="30">
        <v>7</v>
      </c>
      <c r="F68" s="31"/>
      <c r="G68" s="31"/>
      <c r="H68" s="151">
        <v>0.075</v>
      </c>
      <c r="I68" s="151">
        <v>0.2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2</v>
      </c>
      <c r="D69" s="30">
        <v>3</v>
      </c>
      <c r="E69" s="30"/>
      <c r="F69" s="31"/>
      <c r="G69" s="31"/>
      <c r="H69" s="151">
        <v>0.05</v>
      </c>
      <c r="I69" s="151">
        <v>0.075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5</v>
      </c>
      <c r="D70" s="38">
        <v>10</v>
      </c>
      <c r="E70" s="38">
        <v>7</v>
      </c>
      <c r="F70" s="39">
        <v>70</v>
      </c>
      <c r="G70" s="40"/>
      <c r="H70" s="152">
        <v>0.125</v>
      </c>
      <c r="I70" s="153">
        <v>0.275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7263</v>
      </c>
      <c r="D72" s="30">
        <v>7191</v>
      </c>
      <c r="E72" s="30">
        <v>5914</v>
      </c>
      <c r="F72" s="31"/>
      <c r="G72" s="31"/>
      <c r="H72" s="151">
        <v>160.741</v>
      </c>
      <c r="I72" s="151">
        <v>158.298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80</v>
      </c>
      <c r="E73" s="30">
        <v>87</v>
      </c>
      <c r="F73" s="31"/>
      <c r="G73" s="31"/>
      <c r="H73" s="151">
        <v>3.085</v>
      </c>
      <c r="I73" s="151">
        <v>2.08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235</v>
      </c>
      <c r="D74" s="30">
        <v>235</v>
      </c>
      <c r="E74" s="30">
        <v>220</v>
      </c>
      <c r="F74" s="31"/>
      <c r="G74" s="31"/>
      <c r="H74" s="151">
        <v>5.875</v>
      </c>
      <c r="I74" s="151">
        <v>5.875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3959</v>
      </c>
      <c r="D75" s="30">
        <v>3959</v>
      </c>
      <c r="E75" s="30">
        <v>3158</v>
      </c>
      <c r="F75" s="31"/>
      <c r="G75" s="31"/>
      <c r="H75" s="151">
        <v>113.293</v>
      </c>
      <c r="I75" s="151">
        <v>113.293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135</v>
      </c>
      <c r="D76" s="30">
        <v>235</v>
      </c>
      <c r="E76" s="30">
        <v>235</v>
      </c>
      <c r="F76" s="31"/>
      <c r="G76" s="31"/>
      <c r="H76" s="151">
        <v>2.43</v>
      </c>
      <c r="I76" s="151">
        <v>5.199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44</v>
      </c>
      <c r="D77" s="30">
        <v>9</v>
      </c>
      <c r="E77" s="30">
        <v>41</v>
      </c>
      <c r="F77" s="31"/>
      <c r="G77" s="31"/>
      <c r="H77" s="151">
        <v>1.021</v>
      </c>
      <c r="I77" s="151">
        <v>0.209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229</v>
      </c>
      <c r="D78" s="30">
        <v>230</v>
      </c>
      <c r="E78" s="30">
        <v>230</v>
      </c>
      <c r="F78" s="31"/>
      <c r="G78" s="31"/>
      <c r="H78" s="151">
        <v>5.906</v>
      </c>
      <c r="I78" s="151">
        <v>5.906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102</v>
      </c>
      <c r="D79" s="30">
        <v>102.38</v>
      </c>
      <c r="E79" s="30">
        <v>102</v>
      </c>
      <c r="F79" s="31"/>
      <c r="G79" s="31"/>
      <c r="H79" s="151">
        <v>3.637</v>
      </c>
      <c r="I79" s="151">
        <v>2.048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12047</v>
      </c>
      <c r="D80" s="38">
        <v>12041.38</v>
      </c>
      <c r="E80" s="38">
        <v>9987</v>
      </c>
      <c r="F80" s="39">
        <v>82.93899868619711</v>
      </c>
      <c r="G80" s="40"/>
      <c r="H80" s="152">
        <v>295.98800000000006</v>
      </c>
      <c r="I80" s="153">
        <v>292.9080000000001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239</v>
      </c>
      <c r="D82" s="30">
        <v>239</v>
      </c>
      <c r="E82" s="30">
        <v>222</v>
      </c>
      <c r="F82" s="31"/>
      <c r="G82" s="31"/>
      <c r="H82" s="151">
        <v>7.954</v>
      </c>
      <c r="I82" s="151">
        <v>7.954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319</v>
      </c>
      <c r="D83" s="30">
        <v>319</v>
      </c>
      <c r="E83" s="30">
        <v>330</v>
      </c>
      <c r="F83" s="31"/>
      <c r="G83" s="31"/>
      <c r="H83" s="151">
        <v>6.387</v>
      </c>
      <c r="I83" s="151">
        <v>6</v>
      </c>
      <c r="J83" s="151"/>
      <c r="K83" s="32"/>
    </row>
    <row r="84" spans="1:11" s="42" customFormat="1" ht="11.25" customHeight="1">
      <c r="A84" s="36" t="s">
        <v>66</v>
      </c>
      <c r="B84" s="37"/>
      <c r="C84" s="38">
        <v>558</v>
      </c>
      <c r="D84" s="38">
        <v>558</v>
      </c>
      <c r="E84" s="38">
        <v>552</v>
      </c>
      <c r="F84" s="39">
        <v>98.9247311827957</v>
      </c>
      <c r="G84" s="40"/>
      <c r="H84" s="152">
        <v>14.341</v>
      </c>
      <c r="I84" s="153">
        <v>13.954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35646</v>
      </c>
      <c r="D87" s="53">
        <v>33135.38</v>
      </c>
      <c r="E87" s="53">
        <v>33090</v>
      </c>
      <c r="F87" s="54">
        <f>IF(D87&gt;0,100*E87/D87,0)</f>
        <v>99.8630466890677</v>
      </c>
      <c r="G87" s="40"/>
      <c r="H87" s="156">
        <v>929.9440000000001</v>
      </c>
      <c r="I87" s="157">
        <v>889.7280000000001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102" zoomScaleSheetLayoutView="10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>
        <v>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124</v>
      </c>
      <c r="D9" s="30">
        <v>8</v>
      </c>
      <c r="E9" s="30">
        <v>8</v>
      </c>
      <c r="F9" s="31"/>
      <c r="G9" s="31"/>
      <c r="H9" s="151">
        <v>1.294</v>
      </c>
      <c r="I9" s="151">
        <v>0.565</v>
      </c>
      <c r="J9" s="151">
        <v>0.565</v>
      </c>
      <c r="K9" s="32"/>
    </row>
    <row r="10" spans="1:11" s="33" customFormat="1" ht="11.25" customHeight="1">
      <c r="A10" s="35" t="s">
        <v>8</v>
      </c>
      <c r="B10" s="29"/>
      <c r="C10" s="30">
        <v>4</v>
      </c>
      <c r="D10" s="30">
        <v>4</v>
      </c>
      <c r="E10" s="30">
        <v>4</v>
      </c>
      <c r="F10" s="31"/>
      <c r="G10" s="31"/>
      <c r="H10" s="151">
        <v>0.32</v>
      </c>
      <c r="I10" s="151">
        <v>0.32</v>
      </c>
      <c r="J10" s="151">
        <v>0.32</v>
      </c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</v>
      </c>
      <c r="E11" s="30">
        <v>4</v>
      </c>
      <c r="F11" s="31"/>
      <c r="G11" s="31"/>
      <c r="H11" s="151">
        <v>0.339</v>
      </c>
      <c r="I11" s="151">
        <v>0.351</v>
      </c>
      <c r="J11" s="151">
        <v>0.352</v>
      </c>
      <c r="K11" s="32"/>
    </row>
    <row r="12" spans="1:11" s="33" customFormat="1" ht="11.25" customHeight="1">
      <c r="A12" s="35" t="s">
        <v>10</v>
      </c>
      <c r="B12" s="29"/>
      <c r="C12" s="30">
        <v>16</v>
      </c>
      <c r="D12" s="30">
        <v>10</v>
      </c>
      <c r="E12" s="30">
        <v>10</v>
      </c>
      <c r="F12" s="31"/>
      <c r="G12" s="31"/>
      <c r="H12" s="151">
        <v>1.398</v>
      </c>
      <c r="I12" s="151">
        <v>0.924</v>
      </c>
      <c r="J12" s="151">
        <v>0.925</v>
      </c>
      <c r="K12" s="32"/>
    </row>
    <row r="13" spans="1:11" s="42" customFormat="1" ht="11.25" customHeight="1">
      <c r="A13" s="36" t="s">
        <v>11</v>
      </c>
      <c r="B13" s="37"/>
      <c r="C13" s="38">
        <v>148</v>
      </c>
      <c r="D13" s="38">
        <v>26</v>
      </c>
      <c r="E13" s="38">
        <v>26</v>
      </c>
      <c r="F13" s="39">
        <v>100</v>
      </c>
      <c r="G13" s="40"/>
      <c r="H13" s="152">
        <v>3.351</v>
      </c>
      <c r="I13" s="153">
        <v>2.16</v>
      </c>
      <c r="J13" s="153">
        <v>2.162</v>
      </c>
      <c r="K13" s="41">
        <v>100.09259259259258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>
        <v>1</v>
      </c>
      <c r="E17" s="38">
        <v>10</v>
      </c>
      <c r="F17" s="39">
        <v>1000</v>
      </c>
      <c r="G17" s="40"/>
      <c r="H17" s="152"/>
      <c r="I17" s="153">
        <v>0.035</v>
      </c>
      <c r="J17" s="153">
        <v>0.35</v>
      </c>
      <c r="K17" s="41">
        <v>999.9999999999999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51">
        <v>0.05</v>
      </c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>
        <v>5</v>
      </c>
      <c r="D20" s="30">
        <v>5</v>
      </c>
      <c r="E20" s="30"/>
      <c r="F20" s="31"/>
      <c r="G20" s="31"/>
      <c r="H20" s="151">
        <v>0.283</v>
      </c>
      <c r="I20" s="151">
        <v>0.283</v>
      </c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6</v>
      </c>
      <c r="D22" s="38">
        <v>5</v>
      </c>
      <c r="E22" s="38"/>
      <c r="F22" s="39"/>
      <c r="G22" s="40"/>
      <c r="H22" s="152">
        <v>0.33299999999999996</v>
      </c>
      <c r="I22" s="153">
        <v>0.283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</v>
      </c>
      <c r="F28" s="31"/>
      <c r="G28" s="31"/>
      <c r="H28" s="151"/>
      <c r="I28" s="151"/>
      <c r="J28" s="151">
        <v>0.15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2</v>
      </c>
      <c r="E29" s="30">
        <v>2</v>
      </c>
      <c r="F29" s="31"/>
      <c r="G29" s="31"/>
      <c r="H29" s="151"/>
      <c r="I29" s="151">
        <v>0.11</v>
      </c>
      <c r="J29" s="151">
        <v>0.169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>
        <v>2</v>
      </c>
      <c r="E31" s="38">
        <v>3</v>
      </c>
      <c r="F31" s="39">
        <v>150</v>
      </c>
      <c r="G31" s="40"/>
      <c r="H31" s="152"/>
      <c r="I31" s="153">
        <v>0.11</v>
      </c>
      <c r="J31" s="153">
        <v>0.319</v>
      </c>
      <c r="K31" s="41">
        <v>290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51">
        <v>1.6</v>
      </c>
      <c r="I33" s="151">
        <v>1.6</v>
      </c>
      <c r="J33" s="151">
        <v>1.6</v>
      </c>
      <c r="K33" s="32"/>
    </row>
    <row r="34" spans="1:11" s="33" customFormat="1" ht="11.25" customHeight="1">
      <c r="A34" s="35" t="s">
        <v>25</v>
      </c>
      <c r="B34" s="29"/>
      <c r="C34" s="30">
        <v>28</v>
      </c>
      <c r="D34" s="30">
        <v>25</v>
      </c>
      <c r="E34" s="30">
        <v>25</v>
      </c>
      <c r="F34" s="31"/>
      <c r="G34" s="31"/>
      <c r="H34" s="151">
        <v>0.938</v>
      </c>
      <c r="I34" s="151">
        <v>0.8</v>
      </c>
      <c r="J34" s="151">
        <v>0.8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>
        <v>23</v>
      </c>
      <c r="D36" s="30">
        <v>8</v>
      </c>
      <c r="E36" s="30">
        <v>23</v>
      </c>
      <c r="F36" s="31"/>
      <c r="G36" s="31"/>
      <c r="H36" s="151">
        <v>0.829</v>
      </c>
      <c r="I36" s="151">
        <v>0.28</v>
      </c>
      <c r="J36" s="151">
        <v>0.805</v>
      </c>
      <c r="K36" s="32"/>
    </row>
    <row r="37" spans="1:11" s="42" customFormat="1" ht="11.25" customHeight="1">
      <c r="A37" s="36" t="s">
        <v>28</v>
      </c>
      <c r="B37" s="37"/>
      <c r="C37" s="38">
        <v>81</v>
      </c>
      <c r="D37" s="38">
        <v>63</v>
      </c>
      <c r="E37" s="38">
        <v>78</v>
      </c>
      <c r="F37" s="39">
        <v>123.80952380952381</v>
      </c>
      <c r="G37" s="40"/>
      <c r="H37" s="152">
        <v>3.367</v>
      </c>
      <c r="I37" s="153">
        <v>2.6800000000000006</v>
      </c>
      <c r="J37" s="153">
        <v>3.2050000000000005</v>
      </c>
      <c r="K37" s="41">
        <v>119.58955223880596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74</v>
      </c>
      <c r="D39" s="38">
        <v>74</v>
      </c>
      <c r="E39" s="38">
        <v>85</v>
      </c>
      <c r="F39" s="39">
        <v>114.86486486486487</v>
      </c>
      <c r="G39" s="40"/>
      <c r="H39" s="152">
        <v>2.757</v>
      </c>
      <c r="I39" s="153">
        <v>2.75</v>
      </c>
      <c r="J39" s="153">
        <v>2.4</v>
      </c>
      <c r="K39" s="41">
        <v>87.27272727272727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52">
        <v>0.093</v>
      </c>
      <c r="I52" s="153">
        <v>0.093</v>
      </c>
      <c r="J52" s="153">
        <v>0.093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142</v>
      </c>
      <c r="D61" s="30">
        <v>140</v>
      </c>
      <c r="E61" s="30">
        <v>142</v>
      </c>
      <c r="F61" s="31"/>
      <c r="G61" s="31"/>
      <c r="H61" s="151">
        <v>12.07</v>
      </c>
      <c r="I61" s="151">
        <v>12.6</v>
      </c>
      <c r="J61" s="151">
        <v>12.78</v>
      </c>
      <c r="K61" s="32"/>
    </row>
    <row r="62" spans="1:11" s="33" customFormat="1" ht="11.25" customHeight="1">
      <c r="A62" s="35" t="s">
        <v>48</v>
      </c>
      <c r="B62" s="29"/>
      <c r="C62" s="30">
        <v>60</v>
      </c>
      <c r="D62" s="30">
        <v>90</v>
      </c>
      <c r="E62" s="30">
        <v>85</v>
      </c>
      <c r="F62" s="31"/>
      <c r="G62" s="31"/>
      <c r="H62" s="151">
        <v>1.882</v>
      </c>
      <c r="I62" s="151">
        <v>2.832</v>
      </c>
      <c r="J62" s="151">
        <v>2.838</v>
      </c>
      <c r="K62" s="32"/>
    </row>
    <row r="63" spans="1:11" s="33" customFormat="1" ht="11.25" customHeight="1">
      <c r="A63" s="35" t="s">
        <v>49</v>
      </c>
      <c r="B63" s="29"/>
      <c r="C63" s="30">
        <v>19</v>
      </c>
      <c r="D63" s="30">
        <v>19</v>
      </c>
      <c r="E63" s="30">
        <v>19</v>
      </c>
      <c r="F63" s="31"/>
      <c r="G63" s="31"/>
      <c r="H63" s="151">
        <v>1.197</v>
      </c>
      <c r="I63" s="151">
        <v>0.798</v>
      </c>
      <c r="J63" s="151">
        <v>0.798</v>
      </c>
      <c r="K63" s="32"/>
    </row>
    <row r="64" spans="1:11" s="42" customFormat="1" ht="11.25" customHeight="1">
      <c r="A64" s="36" t="s">
        <v>50</v>
      </c>
      <c r="B64" s="37"/>
      <c r="C64" s="38">
        <v>221</v>
      </c>
      <c r="D64" s="38">
        <v>249</v>
      </c>
      <c r="E64" s="38">
        <v>246</v>
      </c>
      <c r="F64" s="39">
        <v>98.79518072289157</v>
      </c>
      <c r="G64" s="40"/>
      <c r="H64" s="152">
        <v>15.149000000000001</v>
      </c>
      <c r="I64" s="153">
        <v>16.229999999999997</v>
      </c>
      <c r="J64" s="153">
        <v>16.415999999999997</v>
      </c>
      <c r="K64" s="41">
        <v>101.1460258780037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921</v>
      </c>
      <c r="D66" s="38">
        <v>921</v>
      </c>
      <c r="E66" s="38">
        <v>825</v>
      </c>
      <c r="F66" s="39">
        <v>89.57654723127035</v>
      </c>
      <c r="G66" s="40"/>
      <c r="H66" s="152">
        <v>111.441</v>
      </c>
      <c r="I66" s="153">
        <v>123.832</v>
      </c>
      <c r="J66" s="153">
        <v>98.125</v>
      </c>
      <c r="K66" s="41">
        <v>79.24042250791395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7440</v>
      </c>
      <c r="D72" s="30">
        <v>7450</v>
      </c>
      <c r="E72" s="30">
        <v>7200</v>
      </c>
      <c r="F72" s="31"/>
      <c r="G72" s="31"/>
      <c r="H72" s="151">
        <v>753.24</v>
      </c>
      <c r="I72" s="151">
        <v>643.758</v>
      </c>
      <c r="J72" s="151">
        <v>643.758</v>
      </c>
      <c r="K72" s="32"/>
    </row>
    <row r="73" spans="1:11" s="33" customFormat="1" ht="11.25" customHeight="1">
      <c r="A73" s="35" t="s">
        <v>56</v>
      </c>
      <c r="B73" s="29"/>
      <c r="C73" s="30">
        <v>385</v>
      </c>
      <c r="D73" s="30">
        <v>385</v>
      </c>
      <c r="E73" s="30">
        <v>373</v>
      </c>
      <c r="F73" s="31"/>
      <c r="G73" s="31"/>
      <c r="H73" s="151">
        <v>11.925</v>
      </c>
      <c r="I73" s="151">
        <v>11.925</v>
      </c>
      <c r="J73" s="151">
        <v>11.555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>
        <v>1382</v>
      </c>
      <c r="D75" s="30">
        <v>1382</v>
      </c>
      <c r="E75" s="30">
        <v>1381</v>
      </c>
      <c r="F75" s="31"/>
      <c r="G75" s="31"/>
      <c r="H75" s="151">
        <v>140.979</v>
      </c>
      <c r="I75" s="151">
        <v>140.979</v>
      </c>
      <c r="J75" s="151">
        <v>140.922</v>
      </c>
      <c r="K75" s="32"/>
    </row>
    <row r="76" spans="1:11" s="33" customFormat="1" ht="11.25" customHeight="1">
      <c r="A76" s="35" t="s">
        <v>59</v>
      </c>
      <c r="B76" s="29"/>
      <c r="C76" s="30">
        <v>17</v>
      </c>
      <c r="D76" s="30">
        <v>10</v>
      </c>
      <c r="E76" s="30">
        <v>10</v>
      </c>
      <c r="F76" s="31"/>
      <c r="G76" s="31"/>
      <c r="H76" s="151">
        <v>0.595</v>
      </c>
      <c r="I76" s="151">
        <v>0.3</v>
      </c>
      <c r="J76" s="151">
        <v>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>
        <v>371</v>
      </c>
      <c r="D78" s="30">
        <v>370</v>
      </c>
      <c r="E78" s="30">
        <v>350</v>
      </c>
      <c r="F78" s="31"/>
      <c r="G78" s="31"/>
      <c r="H78" s="151">
        <v>24.488</v>
      </c>
      <c r="I78" s="151">
        <v>25.9</v>
      </c>
      <c r="J78" s="151">
        <v>24.5</v>
      </c>
      <c r="K78" s="32"/>
    </row>
    <row r="79" spans="1:11" s="33" customFormat="1" ht="11.25" customHeight="1">
      <c r="A79" s="35" t="s">
        <v>62</v>
      </c>
      <c r="B79" s="29"/>
      <c r="C79" s="30">
        <v>45</v>
      </c>
      <c r="D79" s="30">
        <v>42</v>
      </c>
      <c r="E79" s="30">
        <v>10</v>
      </c>
      <c r="F79" s="31"/>
      <c r="G79" s="31"/>
      <c r="H79" s="151">
        <v>67.391</v>
      </c>
      <c r="I79" s="151">
        <v>3.559</v>
      </c>
      <c r="J79" s="151">
        <v>1</v>
      </c>
      <c r="K79" s="32"/>
    </row>
    <row r="80" spans="1:11" s="42" customFormat="1" ht="11.25" customHeight="1">
      <c r="A80" s="43" t="s">
        <v>63</v>
      </c>
      <c r="B80" s="37"/>
      <c r="C80" s="38">
        <v>9640</v>
      </c>
      <c r="D80" s="38">
        <v>9639</v>
      </c>
      <c r="E80" s="38">
        <v>9324</v>
      </c>
      <c r="F80" s="39">
        <v>96.73202614379085</v>
      </c>
      <c r="G80" s="40"/>
      <c r="H80" s="152">
        <v>998.618</v>
      </c>
      <c r="I80" s="153">
        <v>826.4209999999999</v>
      </c>
      <c r="J80" s="153">
        <v>822.035</v>
      </c>
      <c r="K80" s="41">
        <v>99.46927776520684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309</v>
      </c>
      <c r="D82" s="30">
        <v>309</v>
      </c>
      <c r="E82" s="30">
        <v>315</v>
      </c>
      <c r="F82" s="31"/>
      <c r="G82" s="31"/>
      <c r="H82" s="151">
        <v>33.395</v>
      </c>
      <c r="I82" s="151">
        <v>33.395</v>
      </c>
      <c r="J82" s="151">
        <v>29.666</v>
      </c>
      <c r="K82" s="32"/>
    </row>
    <row r="83" spans="1:11" s="33" customFormat="1" ht="11.25" customHeight="1">
      <c r="A83" s="35" t="s">
        <v>65</v>
      </c>
      <c r="B83" s="29"/>
      <c r="C83" s="30">
        <v>78</v>
      </c>
      <c r="D83" s="30">
        <v>93</v>
      </c>
      <c r="E83" s="30">
        <v>92</v>
      </c>
      <c r="F83" s="31"/>
      <c r="G83" s="31"/>
      <c r="H83" s="151">
        <v>5.942</v>
      </c>
      <c r="I83" s="151">
        <v>7.331</v>
      </c>
      <c r="J83" s="151">
        <v>4.95</v>
      </c>
      <c r="K83" s="32"/>
    </row>
    <row r="84" spans="1:11" s="42" customFormat="1" ht="11.25" customHeight="1">
      <c r="A84" s="36" t="s">
        <v>66</v>
      </c>
      <c r="B84" s="37"/>
      <c r="C84" s="38">
        <v>387</v>
      </c>
      <c r="D84" s="38">
        <v>402</v>
      </c>
      <c r="E84" s="38">
        <v>407</v>
      </c>
      <c r="F84" s="39">
        <v>101.24378109452736</v>
      </c>
      <c r="G84" s="40"/>
      <c r="H84" s="152">
        <v>39.337</v>
      </c>
      <c r="I84" s="153">
        <v>40.726000000000006</v>
      </c>
      <c r="J84" s="153">
        <v>34.616</v>
      </c>
      <c r="K84" s="41">
        <v>84.99729902273731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11479</v>
      </c>
      <c r="D87" s="53">
        <v>11383</v>
      </c>
      <c r="E87" s="53">
        <v>11005</v>
      </c>
      <c r="F87" s="54">
        <f>IF(D87&gt;0,100*E87/D87,0)</f>
        <v>96.67925854344197</v>
      </c>
      <c r="G87" s="40"/>
      <c r="H87" s="156">
        <v>1174.4460000000001</v>
      </c>
      <c r="I87" s="157">
        <v>1015.3199999999999</v>
      </c>
      <c r="J87" s="157">
        <v>979.721</v>
      </c>
      <c r="K87" s="54">
        <f>IF(I87&gt;0,100*J87/I87,0)</f>
        <v>96.49381475790885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89" zoomScaleSheetLayoutView="8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2122</v>
      </c>
      <c r="D24" s="38">
        <v>1991</v>
      </c>
      <c r="E24" s="38">
        <v>2000</v>
      </c>
      <c r="F24" s="39">
        <v>100.45203415369161</v>
      </c>
      <c r="G24" s="40"/>
      <c r="H24" s="152">
        <v>174.075</v>
      </c>
      <c r="I24" s="153">
        <v>141.692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40</v>
      </c>
      <c r="D26" s="38">
        <v>80</v>
      </c>
      <c r="E26" s="38">
        <v>80</v>
      </c>
      <c r="F26" s="39">
        <v>100</v>
      </c>
      <c r="G26" s="40"/>
      <c r="H26" s="152">
        <v>3.2</v>
      </c>
      <c r="I26" s="153">
        <v>10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25</v>
      </c>
      <c r="D28" s="30"/>
      <c r="E28" s="30"/>
      <c r="F28" s="31"/>
      <c r="G28" s="31"/>
      <c r="H28" s="151">
        <v>1.75</v>
      </c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>
        <v>2</v>
      </c>
      <c r="E29" s="30">
        <v>2</v>
      </c>
      <c r="F29" s="31"/>
      <c r="G29" s="31"/>
      <c r="H29" s="151">
        <v>0.04</v>
      </c>
      <c r="I29" s="151">
        <v>0.1</v>
      </c>
      <c r="J29" s="151"/>
      <c r="K29" s="32"/>
    </row>
    <row r="30" spans="1:11" s="33" customFormat="1" ht="11.25" customHeight="1">
      <c r="A30" s="35" t="s">
        <v>22</v>
      </c>
      <c r="B30" s="29"/>
      <c r="C30" s="30">
        <v>545</v>
      </c>
      <c r="D30" s="30">
        <v>623</v>
      </c>
      <c r="E30" s="30">
        <v>625</v>
      </c>
      <c r="F30" s="31"/>
      <c r="G30" s="31"/>
      <c r="H30" s="151">
        <v>42.64</v>
      </c>
      <c r="I30" s="151">
        <v>47.597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571</v>
      </c>
      <c r="D31" s="38">
        <v>625</v>
      </c>
      <c r="E31" s="38">
        <v>627</v>
      </c>
      <c r="F31" s="39">
        <v>100.32</v>
      </c>
      <c r="G31" s="40"/>
      <c r="H31" s="152">
        <v>44.43</v>
      </c>
      <c r="I31" s="153">
        <v>47.697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>
        <v>50</v>
      </c>
      <c r="D35" s="30">
        <v>55</v>
      </c>
      <c r="E35" s="30">
        <v>50</v>
      </c>
      <c r="F35" s="31"/>
      <c r="G35" s="31"/>
      <c r="H35" s="151">
        <v>1.25</v>
      </c>
      <c r="I35" s="151">
        <v>1.4</v>
      </c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>
        <v>50</v>
      </c>
      <c r="D37" s="38">
        <v>55</v>
      </c>
      <c r="E37" s="38">
        <v>50</v>
      </c>
      <c r="F37" s="39">
        <v>90.9090909090909</v>
      </c>
      <c r="G37" s="40"/>
      <c r="H37" s="152">
        <v>1.25</v>
      </c>
      <c r="I37" s="153">
        <v>1.4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143</v>
      </c>
      <c r="D54" s="30">
        <v>107</v>
      </c>
      <c r="E54" s="30">
        <v>90</v>
      </c>
      <c r="F54" s="31"/>
      <c r="G54" s="31"/>
      <c r="H54" s="151">
        <v>11.583</v>
      </c>
      <c r="I54" s="151">
        <v>8.56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226</v>
      </c>
      <c r="D55" s="30">
        <v>200</v>
      </c>
      <c r="E55" s="30">
        <v>200</v>
      </c>
      <c r="F55" s="31"/>
      <c r="G55" s="31"/>
      <c r="H55" s="151">
        <v>19.21</v>
      </c>
      <c r="I55" s="151">
        <v>17</v>
      </c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480</v>
      </c>
      <c r="D58" s="30">
        <v>445</v>
      </c>
      <c r="E58" s="30">
        <v>405</v>
      </c>
      <c r="F58" s="31"/>
      <c r="G58" s="31"/>
      <c r="H58" s="151">
        <v>37.68</v>
      </c>
      <c r="I58" s="151">
        <v>37.91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849</v>
      </c>
      <c r="D59" s="38">
        <v>752</v>
      </c>
      <c r="E59" s="38">
        <v>695</v>
      </c>
      <c r="F59" s="39">
        <v>92.42021276595744</v>
      </c>
      <c r="G59" s="40"/>
      <c r="H59" s="152">
        <v>68.473</v>
      </c>
      <c r="I59" s="153">
        <v>63.47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/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/>
      <c r="I64" s="153"/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22</v>
      </c>
      <c r="D66" s="38">
        <v>22</v>
      </c>
      <c r="E66" s="38">
        <v>22</v>
      </c>
      <c r="F66" s="39">
        <v>100</v>
      </c>
      <c r="G66" s="40"/>
      <c r="H66" s="152">
        <v>1.65</v>
      </c>
      <c r="I66" s="153">
        <v>1.49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21500</v>
      </c>
      <c r="D68" s="30">
        <v>21400</v>
      </c>
      <c r="E68" s="30">
        <v>20750</v>
      </c>
      <c r="F68" s="31"/>
      <c r="G68" s="31"/>
      <c r="H68" s="151">
        <v>1569.3</v>
      </c>
      <c r="I68" s="151">
        <v>1845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2800</v>
      </c>
      <c r="D69" s="30">
        <v>2700</v>
      </c>
      <c r="E69" s="30">
        <v>2600</v>
      </c>
      <c r="F69" s="31"/>
      <c r="G69" s="31"/>
      <c r="H69" s="151">
        <v>203</v>
      </c>
      <c r="I69" s="151">
        <v>230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24300</v>
      </c>
      <c r="D70" s="38">
        <v>24100</v>
      </c>
      <c r="E70" s="38">
        <v>23350</v>
      </c>
      <c r="F70" s="39">
        <v>96.88796680497926</v>
      </c>
      <c r="G70" s="40"/>
      <c r="H70" s="152">
        <v>1772.3</v>
      </c>
      <c r="I70" s="153">
        <v>2075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5</v>
      </c>
      <c r="D72" s="30">
        <v>10</v>
      </c>
      <c r="E72" s="30"/>
      <c r="F72" s="31"/>
      <c r="G72" s="31"/>
      <c r="H72" s="151">
        <v>0.25</v>
      </c>
      <c r="I72" s="151">
        <v>0.5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450</v>
      </c>
      <c r="D73" s="30">
        <v>1019</v>
      </c>
      <c r="E73" s="30">
        <v>1019</v>
      </c>
      <c r="F73" s="31"/>
      <c r="G73" s="31"/>
      <c r="H73" s="151">
        <v>12.2</v>
      </c>
      <c r="I73" s="151"/>
      <c r="J73" s="151"/>
      <c r="K73" s="32"/>
    </row>
    <row r="74" spans="1:11" s="33" customFormat="1" ht="11.25" customHeight="1">
      <c r="A74" s="35" t="s">
        <v>57</v>
      </c>
      <c r="B74" s="29"/>
      <c r="C74" s="30">
        <v>58</v>
      </c>
      <c r="D74" s="30"/>
      <c r="E74" s="30"/>
      <c r="F74" s="31"/>
      <c r="G74" s="31"/>
      <c r="H74" s="151">
        <v>2.03</v>
      </c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/>
      <c r="I75" s="151"/>
      <c r="J75" s="151"/>
      <c r="K75" s="32"/>
    </row>
    <row r="76" spans="1:11" s="33" customFormat="1" ht="11.25" customHeight="1">
      <c r="A76" s="35" t="s">
        <v>59</v>
      </c>
      <c r="B76" s="29"/>
      <c r="C76" s="30">
        <v>51</v>
      </c>
      <c r="D76" s="30">
        <v>30</v>
      </c>
      <c r="E76" s="30"/>
      <c r="F76" s="31"/>
      <c r="G76" s="31"/>
      <c r="H76" s="151">
        <v>3.72</v>
      </c>
      <c r="I76" s="151">
        <v>2.17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35</v>
      </c>
      <c r="D77" s="30">
        <v>28</v>
      </c>
      <c r="E77" s="30">
        <v>54</v>
      </c>
      <c r="F77" s="31"/>
      <c r="G77" s="31"/>
      <c r="H77" s="151">
        <v>2.67</v>
      </c>
      <c r="I77" s="151">
        <v>2.38</v>
      </c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>
        <v>7399</v>
      </c>
      <c r="D79" s="30">
        <v>7489.7325</v>
      </c>
      <c r="E79" s="30">
        <v>7523</v>
      </c>
      <c r="F79" s="31"/>
      <c r="G79" s="31"/>
      <c r="H79" s="151">
        <v>719.193</v>
      </c>
      <c r="I79" s="151">
        <v>751.078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7998</v>
      </c>
      <c r="D80" s="38">
        <v>8576.7325</v>
      </c>
      <c r="E80" s="38">
        <v>8596</v>
      </c>
      <c r="F80" s="39">
        <v>100.22464848938684</v>
      </c>
      <c r="G80" s="40"/>
      <c r="H80" s="152">
        <v>740.063</v>
      </c>
      <c r="I80" s="153">
        <v>756.1279999999999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35952</v>
      </c>
      <c r="D87" s="53">
        <v>36201.7325</v>
      </c>
      <c r="E87" s="53">
        <v>35420</v>
      </c>
      <c r="F87" s="54">
        <f>IF(D87&gt;0,100*E87/D87,0)</f>
        <v>97.84062130175677</v>
      </c>
      <c r="G87" s="40"/>
      <c r="H87" s="156">
        <v>2805.441</v>
      </c>
      <c r="I87" s="157">
        <v>3096.8769999999995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83" zoomScaleSheetLayoutView="83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11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>
        <v>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65</v>
      </c>
      <c r="D9" s="30">
        <v>50</v>
      </c>
      <c r="E9" s="30">
        <v>50</v>
      </c>
      <c r="F9" s="31"/>
      <c r="G9" s="31"/>
      <c r="H9" s="151">
        <v>1.678</v>
      </c>
      <c r="I9" s="151">
        <v>1.287</v>
      </c>
      <c r="J9" s="151">
        <v>0.772</v>
      </c>
      <c r="K9" s="32"/>
    </row>
    <row r="10" spans="1:11" s="33" customFormat="1" ht="11.25" customHeight="1">
      <c r="A10" s="35" t="s">
        <v>8</v>
      </c>
      <c r="B10" s="29"/>
      <c r="C10" s="30">
        <v>8</v>
      </c>
      <c r="D10" s="30">
        <v>7</v>
      </c>
      <c r="E10" s="30">
        <v>7</v>
      </c>
      <c r="F10" s="31"/>
      <c r="G10" s="31"/>
      <c r="H10" s="151">
        <v>0.211</v>
      </c>
      <c r="I10" s="151">
        <v>0.171</v>
      </c>
      <c r="J10" s="151">
        <v>0.48</v>
      </c>
      <c r="K10" s="32"/>
    </row>
    <row r="11" spans="1:11" s="33" customFormat="1" ht="11.25" customHeight="1">
      <c r="A11" s="28" t="s">
        <v>9</v>
      </c>
      <c r="B11" s="29"/>
      <c r="C11" s="30">
        <v>12</v>
      </c>
      <c r="D11" s="30">
        <v>11</v>
      </c>
      <c r="E11" s="30">
        <v>11</v>
      </c>
      <c r="F11" s="31"/>
      <c r="G11" s="31"/>
      <c r="H11" s="151">
        <v>0.263</v>
      </c>
      <c r="I11" s="151">
        <v>0.254</v>
      </c>
      <c r="J11" s="151">
        <v>0.19</v>
      </c>
      <c r="K11" s="32"/>
    </row>
    <row r="12" spans="1:11" s="33" customFormat="1" ht="11.25" customHeight="1">
      <c r="A12" s="35" t="s">
        <v>10</v>
      </c>
      <c r="B12" s="29"/>
      <c r="C12" s="30">
        <v>38</v>
      </c>
      <c r="D12" s="30">
        <v>22</v>
      </c>
      <c r="E12" s="30">
        <v>22</v>
      </c>
      <c r="F12" s="31"/>
      <c r="G12" s="31"/>
      <c r="H12" s="151">
        <v>0.915</v>
      </c>
      <c r="I12" s="151">
        <v>0.484</v>
      </c>
      <c r="J12" s="151">
        <v>0.529</v>
      </c>
      <c r="K12" s="32"/>
    </row>
    <row r="13" spans="1:11" s="42" customFormat="1" ht="11.25" customHeight="1">
      <c r="A13" s="36" t="s">
        <v>11</v>
      </c>
      <c r="B13" s="37"/>
      <c r="C13" s="38">
        <v>123</v>
      </c>
      <c r="D13" s="38">
        <v>90</v>
      </c>
      <c r="E13" s="38">
        <v>90</v>
      </c>
      <c r="F13" s="39">
        <v>100</v>
      </c>
      <c r="G13" s="40"/>
      <c r="H13" s="152">
        <v>3.067</v>
      </c>
      <c r="I13" s="153">
        <v>2.1959999999999997</v>
      </c>
      <c r="J13" s="153">
        <v>1.971</v>
      </c>
      <c r="K13" s="41">
        <v>89.75409836065576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4</v>
      </c>
      <c r="D15" s="38">
        <v>4</v>
      </c>
      <c r="E15" s="38">
        <v>4</v>
      </c>
      <c r="F15" s="39">
        <v>100</v>
      </c>
      <c r="G15" s="40"/>
      <c r="H15" s="152">
        <v>0.02</v>
      </c>
      <c r="I15" s="153">
        <v>0.025</v>
      </c>
      <c r="J15" s="153">
        <v>0.025</v>
      </c>
      <c r="K15" s="41">
        <f>IF(I15&gt;0,100*J15/I15,0)</f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4</v>
      </c>
      <c r="D17" s="38">
        <v>1</v>
      </c>
      <c r="E17" s="38">
        <v>1</v>
      </c>
      <c r="F17" s="39">
        <v>100</v>
      </c>
      <c r="G17" s="40"/>
      <c r="H17" s="152">
        <v>0.044</v>
      </c>
      <c r="I17" s="153">
        <v>0.011</v>
      </c>
      <c r="J17" s="153">
        <v>0.017</v>
      </c>
      <c r="K17" s="41">
        <v>154.54545454545456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51">
        <v>0.006</v>
      </c>
      <c r="I19" s="151"/>
      <c r="J19" s="151">
        <v>0.001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>
        <v>2</v>
      </c>
      <c r="D21" s="30"/>
      <c r="E21" s="30"/>
      <c r="F21" s="31"/>
      <c r="G21" s="31"/>
      <c r="H21" s="151">
        <v>0.01</v>
      </c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3</v>
      </c>
      <c r="D22" s="38"/>
      <c r="E22" s="38"/>
      <c r="F22" s="39"/>
      <c r="G22" s="40"/>
      <c r="H22" s="152">
        <v>0.016</v>
      </c>
      <c r="I22" s="153"/>
      <c r="J22" s="153">
        <v>0.001</v>
      </c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</v>
      </c>
      <c r="D24" s="38">
        <v>1</v>
      </c>
      <c r="E24" s="38">
        <v>1</v>
      </c>
      <c r="F24" s="39">
        <v>100</v>
      </c>
      <c r="G24" s="40"/>
      <c r="H24" s="152">
        <v>0.003</v>
      </c>
      <c r="I24" s="153">
        <v>0.003</v>
      </c>
      <c r="J24" s="153">
        <v>0.003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</v>
      </c>
      <c r="D26" s="38">
        <v>1</v>
      </c>
      <c r="E26" s="38">
        <v>1</v>
      </c>
      <c r="F26" s="39">
        <v>100</v>
      </c>
      <c r="G26" s="40"/>
      <c r="H26" s="152">
        <v>0.003</v>
      </c>
      <c r="I26" s="153">
        <v>0.002</v>
      </c>
      <c r="J26" s="153">
        <v>0.004</v>
      </c>
      <c r="K26" s="41">
        <v>200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7</v>
      </c>
      <c r="D28" s="30">
        <v>7</v>
      </c>
      <c r="E28" s="30">
        <v>7</v>
      </c>
      <c r="F28" s="31"/>
      <c r="G28" s="31"/>
      <c r="H28" s="151">
        <v>0.168</v>
      </c>
      <c r="I28" s="151">
        <v>0.22</v>
      </c>
      <c r="J28" s="151">
        <v>0.221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>
        <v>7</v>
      </c>
      <c r="D31" s="38">
        <v>7</v>
      </c>
      <c r="E31" s="38">
        <v>7</v>
      </c>
      <c r="F31" s="39">
        <v>100</v>
      </c>
      <c r="G31" s="40"/>
      <c r="H31" s="152">
        <v>0.168</v>
      </c>
      <c r="I31" s="153">
        <v>0.22</v>
      </c>
      <c r="J31" s="153">
        <v>0.221</v>
      </c>
      <c r="K31" s="41">
        <v>100.45454545454547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55</v>
      </c>
      <c r="E33" s="30">
        <v>55</v>
      </c>
      <c r="F33" s="31"/>
      <c r="G33" s="31"/>
      <c r="H33" s="151">
        <v>1.873</v>
      </c>
      <c r="I33" s="151">
        <v>1.8</v>
      </c>
      <c r="J33" s="151">
        <v>1.8</v>
      </c>
      <c r="K33" s="32"/>
    </row>
    <row r="34" spans="1:11" s="33" customFormat="1" ht="11.25" customHeight="1">
      <c r="A34" s="35" t="s">
        <v>25</v>
      </c>
      <c r="B34" s="29"/>
      <c r="C34" s="30">
        <v>24</v>
      </c>
      <c r="D34" s="30">
        <v>24</v>
      </c>
      <c r="E34" s="30">
        <v>24</v>
      </c>
      <c r="F34" s="31"/>
      <c r="G34" s="31"/>
      <c r="H34" s="151">
        <v>0.834</v>
      </c>
      <c r="I34" s="151">
        <v>0.83</v>
      </c>
      <c r="J34" s="151">
        <v>0.83</v>
      </c>
      <c r="K34" s="32"/>
    </row>
    <row r="35" spans="1:11" s="33" customFormat="1" ht="11.25" customHeight="1">
      <c r="A35" s="35" t="s">
        <v>26</v>
      </c>
      <c r="B35" s="29"/>
      <c r="C35" s="30">
        <v>3</v>
      </c>
      <c r="D35" s="30">
        <v>3</v>
      </c>
      <c r="E35" s="30">
        <v>3</v>
      </c>
      <c r="F35" s="31"/>
      <c r="G35" s="31"/>
      <c r="H35" s="151">
        <v>0.037</v>
      </c>
      <c r="I35" s="151">
        <v>0.04</v>
      </c>
      <c r="J35" s="151">
        <v>0.03</v>
      </c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>
        <v>1</v>
      </c>
      <c r="E36" s="30">
        <v>1</v>
      </c>
      <c r="F36" s="31"/>
      <c r="G36" s="31"/>
      <c r="H36" s="151">
        <v>0.025</v>
      </c>
      <c r="I36" s="151">
        <v>0.025</v>
      </c>
      <c r="J36" s="151">
        <v>0.05</v>
      </c>
      <c r="K36" s="32"/>
    </row>
    <row r="37" spans="1:11" s="42" customFormat="1" ht="11.25" customHeight="1">
      <c r="A37" s="36" t="s">
        <v>28</v>
      </c>
      <c r="B37" s="37"/>
      <c r="C37" s="38">
        <v>85</v>
      </c>
      <c r="D37" s="38">
        <v>83</v>
      </c>
      <c r="E37" s="38">
        <v>83</v>
      </c>
      <c r="F37" s="39">
        <v>100</v>
      </c>
      <c r="G37" s="40"/>
      <c r="H37" s="152">
        <v>2.7689999999999997</v>
      </c>
      <c r="I37" s="153">
        <v>2.695</v>
      </c>
      <c r="J37" s="153">
        <v>2.7099999999999995</v>
      </c>
      <c r="K37" s="41">
        <v>100.55658627087197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13</v>
      </c>
      <c r="D39" s="38">
        <v>13</v>
      </c>
      <c r="E39" s="38">
        <v>16</v>
      </c>
      <c r="F39" s="39">
        <v>123.07692307692308</v>
      </c>
      <c r="G39" s="40"/>
      <c r="H39" s="152">
        <v>0.142</v>
      </c>
      <c r="I39" s="153">
        <v>0.14</v>
      </c>
      <c r="J39" s="153">
        <v>0.1</v>
      </c>
      <c r="K39" s="41">
        <v>71.42857142857142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19</v>
      </c>
      <c r="D41" s="30">
        <v>28</v>
      </c>
      <c r="E41" s="30">
        <v>25</v>
      </c>
      <c r="F41" s="31"/>
      <c r="G41" s="31"/>
      <c r="H41" s="151">
        <v>0.315</v>
      </c>
      <c r="I41" s="151">
        <v>0.42</v>
      </c>
      <c r="J41" s="151">
        <v>0.375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>
        <v>4</v>
      </c>
      <c r="D45" s="30">
        <v>2</v>
      </c>
      <c r="E45" s="30">
        <v>7</v>
      </c>
      <c r="F45" s="31"/>
      <c r="G45" s="31"/>
      <c r="H45" s="151">
        <v>0.052</v>
      </c>
      <c r="I45" s="151">
        <v>0.026</v>
      </c>
      <c r="J45" s="151">
        <v>0.078</v>
      </c>
      <c r="K45" s="32"/>
    </row>
    <row r="46" spans="1:11" s="33" customFormat="1" ht="11.25" customHeight="1">
      <c r="A46" s="35" t="s">
        <v>35</v>
      </c>
      <c r="B46" s="29"/>
      <c r="C46" s="30">
        <v>48</v>
      </c>
      <c r="D46" s="30">
        <v>42</v>
      </c>
      <c r="E46" s="30">
        <v>42</v>
      </c>
      <c r="F46" s="31"/>
      <c r="G46" s="31"/>
      <c r="H46" s="151">
        <v>0.768</v>
      </c>
      <c r="I46" s="151">
        <v>0.672</v>
      </c>
      <c r="J46" s="151">
        <v>0.756</v>
      </c>
      <c r="K46" s="32"/>
    </row>
    <row r="47" spans="1:11" s="33" customFormat="1" ht="11.25" customHeight="1">
      <c r="A47" s="35" t="s">
        <v>36</v>
      </c>
      <c r="B47" s="29"/>
      <c r="C47" s="30">
        <v>8</v>
      </c>
      <c r="D47" s="30">
        <v>11</v>
      </c>
      <c r="E47" s="30">
        <v>8</v>
      </c>
      <c r="F47" s="31"/>
      <c r="G47" s="31"/>
      <c r="H47" s="151">
        <v>0.208</v>
      </c>
      <c r="I47" s="151">
        <v>0.33</v>
      </c>
      <c r="J47" s="151">
        <v>0.24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79</v>
      </c>
      <c r="D50" s="38">
        <v>83</v>
      </c>
      <c r="E50" s="38">
        <v>82</v>
      </c>
      <c r="F50" s="39">
        <v>98.79518072289157</v>
      </c>
      <c r="G50" s="40"/>
      <c r="H50" s="152">
        <v>1.343</v>
      </c>
      <c r="I50" s="153">
        <v>1.4480000000000002</v>
      </c>
      <c r="J50" s="153">
        <v>1.449</v>
      </c>
      <c r="K50" s="41">
        <v>100.06906077348066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16</v>
      </c>
      <c r="D52" s="38">
        <v>16</v>
      </c>
      <c r="E52" s="38">
        <v>16</v>
      </c>
      <c r="F52" s="39">
        <v>100</v>
      </c>
      <c r="G52" s="40"/>
      <c r="H52" s="152">
        <v>0.24</v>
      </c>
      <c r="I52" s="153">
        <v>0.24</v>
      </c>
      <c r="J52" s="153">
        <v>0.24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>
        <v>5</v>
      </c>
      <c r="E58" s="30"/>
      <c r="F58" s="31"/>
      <c r="G58" s="31"/>
      <c r="H58" s="151"/>
      <c r="I58" s="151">
        <v>0.17</v>
      </c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>
        <v>5</v>
      </c>
      <c r="E59" s="38"/>
      <c r="F59" s="39"/>
      <c r="G59" s="40"/>
      <c r="H59" s="152"/>
      <c r="I59" s="153">
        <v>0.17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/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>
        <v>4</v>
      </c>
      <c r="D63" s="30">
        <v>4</v>
      </c>
      <c r="E63" s="30">
        <v>4</v>
      </c>
      <c r="F63" s="31"/>
      <c r="G63" s="31"/>
      <c r="H63" s="151">
        <v>0.116</v>
      </c>
      <c r="I63" s="151">
        <v>0.116</v>
      </c>
      <c r="J63" s="151">
        <v>0.116</v>
      </c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>
        <v>4</v>
      </c>
      <c r="E64" s="38">
        <v>4</v>
      </c>
      <c r="F64" s="39">
        <v>100</v>
      </c>
      <c r="G64" s="40"/>
      <c r="H64" s="152">
        <v>0.116</v>
      </c>
      <c r="I64" s="153">
        <v>0.116</v>
      </c>
      <c r="J64" s="153">
        <v>0.116</v>
      </c>
      <c r="K64" s="41">
        <v>100.00000000000001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>
        <v>1</v>
      </c>
      <c r="F66" s="39"/>
      <c r="G66" s="40"/>
      <c r="H66" s="152"/>
      <c r="I66" s="153"/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>
        <v>11</v>
      </c>
      <c r="E68" s="30"/>
      <c r="F68" s="31"/>
      <c r="G68" s="31"/>
      <c r="H68" s="151"/>
      <c r="I68" s="151">
        <v>0.2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7</v>
      </c>
      <c r="D69" s="30">
        <v>21</v>
      </c>
      <c r="E69" s="30">
        <v>20</v>
      </c>
      <c r="F69" s="31"/>
      <c r="G69" s="31"/>
      <c r="H69" s="151">
        <v>0.084</v>
      </c>
      <c r="I69" s="151">
        <v>0.4</v>
      </c>
      <c r="J69" s="151">
        <v>0.5</v>
      </c>
      <c r="K69" s="32"/>
    </row>
    <row r="70" spans="1:11" s="42" customFormat="1" ht="11.25" customHeight="1">
      <c r="A70" s="36" t="s">
        <v>54</v>
      </c>
      <c r="B70" s="37"/>
      <c r="C70" s="38">
        <v>7</v>
      </c>
      <c r="D70" s="38">
        <v>32</v>
      </c>
      <c r="E70" s="38">
        <v>20</v>
      </c>
      <c r="F70" s="39">
        <v>62.5</v>
      </c>
      <c r="G70" s="40"/>
      <c r="H70" s="152">
        <v>0.084</v>
      </c>
      <c r="I70" s="153">
        <v>0.6000000000000001</v>
      </c>
      <c r="J70" s="153">
        <v>0.5</v>
      </c>
      <c r="K70" s="41">
        <v>83.33333333333331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4</v>
      </c>
      <c r="D72" s="30">
        <v>4</v>
      </c>
      <c r="E72" s="30"/>
      <c r="F72" s="31"/>
      <c r="G72" s="31"/>
      <c r="H72" s="151">
        <v>0.144</v>
      </c>
      <c r="I72" s="151">
        <v>0.144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12</v>
      </c>
      <c r="D73" s="30">
        <v>15</v>
      </c>
      <c r="E73" s="30">
        <v>15</v>
      </c>
      <c r="F73" s="31"/>
      <c r="G73" s="31"/>
      <c r="H73" s="151">
        <v>0.357</v>
      </c>
      <c r="I73" s="151">
        <v>0.675</v>
      </c>
      <c r="J73" s="151">
        <v>0.357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>
        <v>28</v>
      </c>
      <c r="D75" s="30">
        <v>28</v>
      </c>
      <c r="E75" s="30">
        <v>28</v>
      </c>
      <c r="F75" s="31"/>
      <c r="G75" s="31"/>
      <c r="H75" s="151">
        <v>0.321</v>
      </c>
      <c r="I75" s="151">
        <v>0.321</v>
      </c>
      <c r="J75" s="151">
        <v>0.282</v>
      </c>
      <c r="K75" s="32"/>
    </row>
    <row r="76" spans="1:11" s="33" customFormat="1" ht="11.25" customHeight="1">
      <c r="A76" s="35" t="s">
        <v>59</v>
      </c>
      <c r="B76" s="29"/>
      <c r="C76" s="30">
        <v>6400</v>
      </c>
      <c r="D76" s="30">
        <v>6355</v>
      </c>
      <c r="E76" s="30">
        <v>6900</v>
      </c>
      <c r="F76" s="31"/>
      <c r="G76" s="31"/>
      <c r="H76" s="151">
        <v>366.514</v>
      </c>
      <c r="I76" s="151">
        <v>349.143</v>
      </c>
      <c r="J76" s="151">
        <v>349.143</v>
      </c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>
        <v>1</v>
      </c>
      <c r="E77" s="30">
        <v>1</v>
      </c>
      <c r="F77" s="31"/>
      <c r="G77" s="31"/>
      <c r="H77" s="151">
        <v>0.038</v>
      </c>
      <c r="I77" s="151">
        <v>0.015</v>
      </c>
      <c r="J77" s="151">
        <v>0.012</v>
      </c>
      <c r="K77" s="32"/>
    </row>
    <row r="78" spans="1:11" s="33" customFormat="1" ht="11.25" customHeight="1">
      <c r="A78" s="35" t="s">
        <v>61</v>
      </c>
      <c r="B78" s="29"/>
      <c r="C78" s="30">
        <v>7</v>
      </c>
      <c r="D78" s="30">
        <v>7</v>
      </c>
      <c r="E78" s="30">
        <v>7</v>
      </c>
      <c r="F78" s="31"/>
      <c r="G78" s="31"/>
      <c r="H78" s="151">
        <v>0.074</v>
      </c>
      <c r="I78" s="151">
        <v>0.073</v>
      </c>
      <c r="J78" s="151">
        <v>0.073</v>
      </c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>
        <v>5</v>
      </c>
      <c r="E79" s="30">
        <v>5.16</v>
      </c>
      <c r="F79" s="31"/>
      <c r="G79" s="31"/>
      <c r="H79" s="151">
        <v>0.122</v>
      </c>
      <c r="I79" s="151">
        <v>0.186</v>
      </c>
      <c r="J79" s="151">
        <v>0.184</v>
      </c>
      <c r="K79" s="32"/>
    </row>
    <row r="80" spans="1:11" s="42" customFormat="1" ht="11.25" customHeight="1">
      <c r="A80" s="43" t="s">
        <v>63</v>
      </c>
      <c r="B80" s="37"/>
      <c r="C80" s="38">
        <v>6459</v>
      </c>
      <c r="D80" s="38">
        <v>6415</v>
      </c>
      <c r="E80" s="38">
        <v>6956.16</v>
      </c>
      <c r="F80" s="39">
        <v>108.43585346843336</v>
      </c>
      <c r="G80" s="40"/>
      <c r="H80" s="152">
        <v>367.57000000000005</v>
      </c>
      <c r="I80" s="153">
        <v>350.5569999999999</v>
      </c>
      <c r="J80" s="153">
        <v>350.051</v>
      </c>
      <c r="K80" s="41">
        <v>99.85565828096432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37</v>
      </c>
      <c r="D82" s="30">
        <v>37</v>
      </c>
      <c r="E82" s="30">
        <v>37</v>
      </c>
      <c r="F82" s="31"/>
      <c r="G82" s="31"/>
      <c r="H82" s="151">
        <v>1.323</v>
      </c>
      <c r="I82" s="151">
        <v>1.323</v>
      </c>
      <c r="J82" s="151">
        <v>1.321</v>
      </c>
      <c r="K82" s="32"/>
    </row>
    <row r="83" spans="1:11" s="33" customFormat="1" ht="11.25" customHeight="1">
      <c r="A83" s="35" t="s">
        <v>65</v>
      </c>
      <c r="B83" s="29"/>
      <c r="C83" s="30">
        <v>24</v>
      </c>
      <c r="D83" s="30">
        <v>24</v>
      </c>
      <c r="E83" s="30">
        <v>24</v>
      </c>
      <c r="F83" s="31"/>
      <c r="G83" s="31"/>
      <c r="H83" s="151">
        <v>0.688</v>
      </c>
      <c r="I83" s="151">
        <v>0.684</v>
      </c>
      <c r="J83" s="151">
        <v>0.66</v>
      </c>
      <c r="K83" s="32"/>
    </row>
    <row r="84" spans="1:11" s="42" customFormat="1" ht="11.25" customHeight="1">
      <c r="A84" s="36" t="s">
        <v>66</v>
      </c>
      <c r="B84" s="37"/>
      <c r="C84" s="38">
        <v>61</v>
      </c>
      <c r="D84" s="38">
        <v>61</v>
      </c>
      <c r="E84" s="38">
        <v>61</v>
      </c>
      <c r="F84" s="39">
        <v>100</v>
      </c>
      <c r="G84" s="40"/>
      <c r="H84" s="152">
        <v>2.011</v>
      </c>
      <c r="I84" s="153">
        <v>2.007</v>
      </c>
      <c r="J84" s="153">
        <v>1.9809999999999999</v>
      </c>
      <c r="K84" s="41">
        <v>98.7045341305431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6867</v>
      </c>
      <c r="D87" s="53">
        <v>6816</v>
      </c>
      <c r="E87" s="53">
        <v>7343.16</v>
      </c>
      <c r="F87" s="54">
        <f>IF(D87&gt;0,100*E87/D87,0)</f>
        <v>107.73415492957747</v>
      </c>
      <c r="G87" s="40"/>
      <c r="H87" s="156">
        <v>377.59600000000006</v>
      </c>
      <c r="I87" s="157">
        <v>360.4299999999999</v>
      </c>
      <c r="J87" s="157">
        <v>359.389</v>
      </c>
      <c r="K87" s="54">
        <f>IF(I87&gt;0,100*J87/I87,0)</f>
        <v>99.7111783147907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263</v>
      </c>
      <c r="D7" s="21" t="s">
        <v>263</v>
      </c>
      <c r="E7" s="21">
        <v>1</v>
      </c>
      <c r="F7" s="22" t="str">
        <f>CONCATENATE(D6,"=100")</f>
        <v>2016=100</v>
      </c>
      <c r="G7" s="23"/>
      <c r="H7" s="20" t="s">
        <v>263</v>
      </c>
      <c r="I7" s="21" t="s">
        <v>263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2">
        <v>0.01</v>
      </c>
      <c r="I15" s="153">
        <v>0.01</v>
      </c>
      <c r="J15" s="153">
        <v>0.01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1</v>
      </c>
      <c r="E19" s="30">
        <v>1</v>
      </c>
      <c r="F19" s="31"/>
      <c r="G19" s="31"/>
      <c r="H19" s="151">
        <v>0.011</v>
      </c>
      <c r="I19" s="151">
        <v>0.012</v>
      </c>
      <c r="J19" s="151">
        <v>0.012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>
        <v>1</v>
      </c>
      <c r="E22" s="38">
        <v>1</v>
      </c>
      <c r="F22" s="39">
        <v>100</v>
      </c>
      <c r="G22" s="40"/>
      <c r="H22" s="152">
        <v>0.011</v>
      </c>
      <c r="I22" s="153">
        <v>0.012</v>
      </c>
      <c r="J22" s="153">
        <v>0.012</v>
      </c>
      <c r="K22" s="41"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1192</v>
      </c>
      <c r="D24" s="38">
        <v>1129</v>
      </c>
      <c r="E24" s="38">
        <v>1269</v>
      </c>
      <c r="F24" s="39">
        <v>112.40035429583702</v>
      </c>
      <c r="G24" s="40"/>
      <c r="H24" s="152">
        <v>14.892</v>
      </c>
      <c r="I24" s="153">
        <v>14.108</v>
      </c>
      <c r="J24" s="153">
        <v>16.492</v>
      </c>
      <c r="K24" s="41">
        <v>116.89821377941594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180</v>
      </c>
      <c r="D26" s="38">
        <v>174</v>
      </c>
      <c r="E26" s="38">
        <v>175</v>
      </c>
      <c r="F26" s="39">
        <v>100.57471264367815</v>
      </c>
      <c r="G26" s="40"/>
      <c r="H26" s="152">
        <v>2.2</v>
      </c>
      <c r="I26" s="153">
        <v>2.279</v>
      </c>
      <c r="J26" s="153">
        <v>2.4</v>
      </c>
      <c r="K26" s="41">
        <v>105.30934620447564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>
        <v>1</v>
      </c>
      <c r="E28" s="30">
        <v>2</v>
      </c>
      <c r="F28" s="31"/>
      <c r="G28" s="31"/>
      <c r="H28" s="151"/>
      <c r="I28" s="151">
        <v>0.023</v>
      </c>
      <c r="J28" s="151">
        <v>0.02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>
        <v>3</v>
      </c>
      <c r="F29" s="31"/>
      <c r="G29" s="31"/>
      <c r="H29" s="151"/>
      <c r="I29" s="151"/>
      <c r="J29" s="151">
        <v>0.064</v>
      </c>
      <c r="K29" s="32"/>
    </row>
    <row r="30" spans="1:11" s="33" customFormat="1" ht="11.25" customHeight="1">
      <c r="A30" s="35" t="s">
        <v>22</v>
      </c>
      <c r="B30" s="29"/>
      <c r="C30" s="30">
        <v>29</v>
      </c>
      <c r="D30" s="30">
        <v>32</v>
      </c>
      <c r="E30" s="30">
        <v>33</v>
      </c>
      <c r="F30" s="31"/>
      <c r="G30" s="31"/>
      <c r="H30" s="151">
        <v>0.56</v>
      </c>
      <c r="I30" s="151">
        <v>0.783</v>
      </c>
      <c r="J30" s="151">
        <v>0.33</v>
      </c>
      <c r="K30" s="32"/>
    </row>
    <row r="31" spans="1:11" s="42" customFormat="1" ht="11.25" customHeight="1">
      <c r="A31" s="43" t="s">
        <v>23</v>
      </c>
      <c r="B31" s="37"/>
      <c r="C31" s="38">
        <v>29</v>
      </c>
      <c r="D31" s="38">
        <v>33</v>
      </c>
      <c r="E31" s="38">
        <v>38</v>
      </c>
      <c r="F31" s="39">
        <v>115.15151515151516</v>
      </c>
      <c r="G31" s="40"/>
      <c r="H31" s="152">
        <v>0.56</v>
      </c>
      <c r="I31" s="153">
        <v>0.806</v>
      </c>
      <c r="J31" s="153">
        <v>0.41400000000000003</v>
      </c>
      <c r="K31" s="41">
        <v>51.364764267990076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240</v>
      </c>
      <c r="D33" s="30">
        <v>395</v>
      </c>
      <c r="E33" s="30">
        <v>350</v>
      </c>
      <c r="F33" s="31"/>
      <c r="G33" s="31"/>
      <c r="H33" s="151">
        <v>2.8</v>
      </c>
      <c r="I33" s="151">
        <v>5.018</v>
      </c>
      <c r="J33" s="151">
        <v>4.55</v>
      </c>
      <c r="K33" s="32"/>
    </row>
    <row r="34" spans="1:11" s="33" customFormat="1" ht="11.25" customHeight="1">
      <c r="A34" s="35" t="s">
        <v>25</v>
      </c>
      <c r="B34" s="29"/>
      <c r="C34" s="30">
        <v>16</v>
      </c>
      <c r="D34" s="30">
        <v>24</v>
      </c>
      <c r="E34" s="30">
        <v>24</v>
      </c>
      <c r="F34" s="31"/>
      <c r="G34" s="31"/>
      <c r="H34" s="151">
        <v>0.165</v>
      </c>
      <c r="I34" s="151">
        <v>0.242</v>
      </c>
      <c r="J34" s="151">
        <v>0.24</v>
      </c>
      <c r="K34" s="32"/>
    </row>
    <row r="35" spans="1:11" s="33" customFormat="1" ht="11.25" customHeight="1">
      <c r="A35" s="35" t="s">
        <v>26</v>
      </c>
      <c r="B35" s="29"/>
      <c r="C35" s="30">
        <v>11</v>
      </c>
      <c r="D35" s="30">
        <v>7</v>
      </c>
      <c r="E35" s="30">
        <v>7</v>
      </c>
      <c r="F35" s="31"/>
      <c r="G35" s="31"/>
      <c r="H35" s="151">
        <v>0.135</v>
      </c>
      <c r="I35" s="151">
        <v>0.085</v>
      </c>
      <c r="J35" s="151">
        <v>0.09</v>
      </c>
      <c r="K35" s="32"/>
    </row>
    <row r="36" spans="1:11" s="33" customFormat="1" ht="11.25" customHeight="1">
      <c r="A36" s="35" t="s">
        <v>27</v>
      </c>
      <c r="B36" s="29"/>
      <c r="C36" s="30">
        <v>488</v>
      </c>
      <c r="D36" s="30">
        <v>406</v>
      </c>
      <c r="E36" s="30">
        <v>475</v>
      </c>
      <c r="F36" s="31"/>
      <c r="G36" s="31"/>
      <c r="H36" s="151">
        <v>7.32</v>
      </c>
      <c r="I36" s="151">
        <v>6.077</v>
      </c>
      <c r="J36" s="151">
        <v>7.125</v>
      </c>
      <c r="K36" s="32"/>
    </row>
    <row r="37" spans="1:11" s="42" customFormat="1" ht="11.25" customHeight="1">
      <c r="A37" s="36" t="s">
        <v>28</v>
      </c>
      <c r="B37" s="37"/>
      <c r="C37" s="38">
        <v>755</v>
      </c>
      <c r="D37" s="38">
        <v>832</v>
      </c>
      <c r="E37" s="38">
        <v>856</v>
      </c>
      <c r="F37" s="39">
        <v>102.88461538461539</v>
      </c>
      <c r="G37" s="40"/>
      <c r="H37" s="152">
        <v>10.42</v>
      </c>
      <c r="I37" s="153">
        <v>11.422</v>
      </c>
      <c r="J37" s="153">
        <v>12.004999999999999</v>
      </c>
      <c r="K37" s="41">
        <v>105.10418490632112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75</v>
      </c>
      <c r="D39" s="38">
        <v>89</v>
      </c>
      <c r="E39" s="38">
        <v>60</v>
      </c>
      <c r="F39" s="39">
        <v>67.41573033707866</v>
      </c>
      <c r="G39" s="40"/>
      <c r="H39" s="152">
        <v>0.99</v>
      </c>
      <c r="I39" s="153">
        <v>1.335</v>
      </c>
      <c r="J39" s="153">
        <v>0.87</v>
      </c>
      <c r="K39" s="41">
        <v>65.1685393258427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>
        <v>2</v>
      </c>
      <c r="E43" s="30">
        <v>2</v>
      </c>
      <c r="F43" s="31"/>
      <c r="G43" s="31"/>
      <c r="H43" s="151"/>
      <c r="I43" s="151">
        <v>0.022</v>
      </c>
      <c r="J43" s="151">
        <v>0.03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1</v>
      </c>
      <c r="F44" s="31"/>
      <c r="G44" s="31"/>
      <c r="H44" s="151"/>
      <c r="I44" s="151"/>
      <c r="J44" s="151">
        <v>0.01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>
        <v>5</v>
      </c>
      <c r="D46" s="30">
        <v>5</v>
      </c>
      <c r="E46" s="30">
        <v>3</v>
      </c>
      <c r="F46" s="31"/>
      <c r="G46" s="31"/>
      <c r="H46" s="151">
        <v>0.05</v>
      </c>
      <c r="I46" s="151">
        <v>0.05</v>
      </c>
      <c r="J46" s="151">
        <v>0.03</v>
      </c>
      <c r="K46" s="32"/>
    </row>
    <row r="47" spans="1:11" s="33" customFormat="1" ht="11.25" customHeight="1">
      <c r="A47" s="35" t="s">
        <v>36</v>
      </c>
      <c r="B47" s="29"/>
      <c r="C47" s="30"/>
      <c r="D47" s="30">
        <v>5</v>
      </c>
      <c r="E47" s="30">
        <v>7</v>
      </c>
      <c r="F47" s="31"/>
      <c r="G47" s="31"/>
      <c r="H47" s="151"/>
      <c r="I47" s="151">
        <v>0.023</v>
      </c>
      <c r="J47" s="151">
        <v>0.032</v>
      </c>
      <c r="K47" s="32"/>
    </row>
    <row r="48" spans="1:11" s="33" customFormat="1" ht="11.25" customHeight="1">
      <c r="A48" s="35" t="s">
        <v>37</v>
      </c>
      <c r="B48" s="29"/>
      <c r="C48" s="30">
        <v>2</v>
      </c>
      <c r="D48" s="30">
        <v>2</v>
      </c>
      <c r="E48" s="30">
        <v>2</v>
      </c>
      <c r="F48" s="31"/>
      <c r="G48" s="31"/>
      <c r="H48" s="151">
        <v>0.025</v>
      </c>
      <c r="I48" s="151">
        <v>0.025</v>
      </c>
      <c r="J48" s="151">
        <v>0.026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7</v>
      </c>
      <c r="D50" s="38">
        <v>14</v>
      </c>
      <c r="E50" s="38">
        <v>15</v>
      </c>
      <c r="F50" s="39">
        <v>107.14285714285714</v>
      </c>
      <c r="G50" s="40"/>
      <c r="H50" s="152">
        <v>0.07500000000000001</v>
      </c>
      <c r="I50" s="153">
        <v>0.12</v>
      </c>
      <c r="J50" s="153">
        <v>0.128</v>
      </c>
      <c r="K50" s="41">
        <v>106.66666666666667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28</v>
      </c>
      <c r="D52" s="38">
        <v>28</v>
      </c>
      <c r="E52" s="38">
        <v>28</v>
      </c>
      <c r="F52" s="39">
        <v>100</v>
      </c>
      <c r="G52" s="40"/>
      <c r="H52" s="152">
        <v>0.336</v>
      </c>
      <c r="I52" s="153">
        <v>0.364</v>
      </c>
      <c r="J52" s="153">
        <v>0.364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331</v>
      </c>
      <c r="E54" s="30">
        <v>300</v>
      </c>
      <c r="F54" s="31"/>
      <c r="G54" s="31"/>
      <c r="H54" s="151">
        <v>3.75</v>
      </c>
      <c r="I54" s="151">
        <v>4.138</v>
      </c>
      <c r="J54" s="151">
        <v>3.9</v>
      </c>
      <c r="K54" s="32"/>
    </row>
    <row r="55" spans="1:11" s="33" customFormat="1" ht="11.25" customHeight="1">
      <c r="A55" s="35" t="s">
        <v>42</v>
      </c>
      <c r="B55" s="29"/>
      <c r="C55" s="30">
        <v>14</v>
      </c>
      <c r="D55" s="30">
        <v>7</v>
      </c>
      <c r="E55" s="30">
        <v>4</v>
      </c>
      <c r="F55" s="31"/>
      <c r="G55" s="31"/>
      <c r="H55" s="151">
        <v>0.14</v>
      </c>
      <c r="I55" s="151">
        <v>0.07</v>
      </c>
      <c r="J55" s="151">
        <v>0.04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>
        <v>3</v>
      </c>
      <c r="D57" s="30">
        <v>10</v>
      </c>
      <c r="E57" s="30">
        <v>32</v>
      </c>
      <c r="F57" s="31"/>
      <c r="G57" s="31"/>
      <c r="H57" s="151">
        <v>0.051</v>
      </c>
      <c r="I57" s="151">
        <v>0.17</v>
      </c>
      <c r="J57" s="151">
        <v>0.448</v>
      </c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5</v>
      </c>
      <c r="E58" s="30">
        <v>5</v>
      </c>
      <c r="F58" s="31"/>
      <c r="G58" s="31"/>
      <c r="H58" s="151">
        <v>0.134</v>
      </c>
      <c r="I58" s="151">
        <v>0.05</v>
      </c>
      <c r="J58" s="151">
        <v>0.051</v>
      </c>
      <c r="K58" s="32"/>
    </row>
    <row r="59" spans="1:11" s="42" customFormat="1" ht="11.25" customHeight="1">
      <c r="A59" s="36" t="s">
        <v>46</v>
      </c>
      <c r="B59" s="37"/>
      <c r="C59" s="38">
        <v>329</v>
      </c>
      <c r="D59" s="38">
        <v>353</v>
      </c>
      <c r="E59" s="38">
        <v>341</v>
      </c>
      <c r="F59" s="39">
        <v>96.60056657223797</v>
      </c>
      <c r="G59" s="40"/>
      <c r="H59" s="152">
        <v>4.075</v>
      </c>
      <c r="I59" s="153">
        <v>4.428</v>
      </c>
      <c r="J59" s="153">
        <v>4.439</v>
      </c>
      <c r="K59" s="41">
        <v>100.24841915085817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2100</v>
      </c>
      <c r="D61" s="30">
        <v>2135</v>
      </c>
      <c r="E61" s="30">
        <v>2200</v>
      </c>
      <c r="F61" s="31"/>
      <c r="G61" s="31"/>
      <c r="H61" s="151">
        <v>31.5</v>
      </c>
      <c r="I61" s="151">
        <v>30.958</v>
      </c>
      <c r="J61" s="151">
        <v>27.17</v>
      </c>
      <c r="K61" s="32"/>
    </row>
    <row r="62" spans="1:11" s="33" customFormat="1" ht="11.25" customHeight="1">
      <c r="A62" s="35" t="s">
        <v>48</v>
      </c>
      <c r="B62" s="29"/>
      <c r="C62" s="30">
        <v>955</v>
      </c>
      <c r="D62" s="30">
        <v>1055</v>
      </c>
      <c r="E62" s="30">
        <v>1055</v>
      </c>
      <c r="F62" s="31"/>
      <c r="G62" s="31"/>
      <c r="H62" s="151">
        <v>14.803</v>
      </c>
      <c r="I62" s="151">
        <v>15.931</v>
      </c>
      <c r="J62" s="151">
        <v>14.337</v>
      </c>
      <c r="K62" s="32"/>
    </row>
    <row r="63" spans="1:11" s="33" customFormat="1" ht="11.25" customHeight="1">
      <c r="A63" s="35" t="s">
        <v>49</v>
      </c>
      <c r="B63" s="29"/>
      <c r="C63" s="30">
        <v>942</v>
      </c>
      <c r="D63" s="30">
        <v>1096</v>
      </c>
      <c r="E63" s="30">
        <v>1110</v>
      </c>
      <c r="F63" s="31"/>
      <c r="G63" s="31"/>
      <c r="H63" s="151">
        <v>9.45</v>
      </c>
      <c r="I63" s="151">
        <v>13.518</v>
      </c>
      <c r="J63" s="151">
        <v>17.316</v>
      </c>
      <c r="K63" s="32"/>
    </row>
    <row r="64" spans="1:11" s="42" customFormat="1" ht="11.25" customHeight="1">
      <c r="A64" s="36" t="s">
        <v>50</v>
      </c>
      <c r="B64" s="37"/>
      <c r="C64" s="38">
        <v>3997</v>
      </c>
      <c r="D64" s="38">
        <v>4286</v>
      </c>
      <c r="E64" s="38">
        <v>4365</v>
      </c>
      <c r="F64" s="39">
        <v>101.84321045263648</v>
      </c>
      <c r="G64" s="40"/>
      <c r="H64" s="152">
        <v>55.753</v>
      </c>
      <c r="I64" s="153">
        <v>60.407</v>
      </c>
      <c r="J64" s="153">
        <v>58.82300000000001</v>
      </c>
      <c r="K64" s="41">
        <v>97.37778734252655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7511</v>
      </c>
      <c r="D66" s="38">
        <v>7259</v>
      </c>
      <c r="E66" s="38">
        <v>7490</v>
      </c>
      <c r="F66" s="39">
        <v>103.18225650916104</v>
      </c>
      <c r="G66" s="40"/>
      <c r="H66" s="152">
        <v>101.348</v>
      </c>
      <c r="I66" s="153">
        <v>105.256</v>
      </c>
      <c r="J66" s="153">
        <v>96.62</v>
      </c>
      <c r="K66" s="41">
        <v>91.7952420764612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208</v>
      </c>
      <c r="D72" s="30">
        <v>208</v>
      </c>
      <c r="E72" s="30">
        <v>211</v>
      </c>
      <c r="F72" s="31"/>
      <c r="G72" s="31"/>
      <c r="H72" s="151">
        <v>2.555</v>
      </c>
      <c r="I72" s="151">
        <v>2.555</v>
      </c>
      <c r="J72" s="151">
        <v>2.459</v>
      </c>
      <c r="K72" s="32"/>
    </row>
    <row r="73" spans="1:11" s="33" customFormat="1" ht="11.25" customHeight="1">
      <c r="A73" s="35" t="s">
        <v>56</v>
      </c>
      <c r="B73" s="29"/>
      <c r="C73" s="30">
        <v>170</v>
      </c>
      <c r="D73" s="30">
        <v>171</v>
      </c>
      <c r="E73" s="30">
        <v>170</v>
      </c>
      <c r="F73" s="31"/>
      <c r="G73" s="31"/>
      <c r="H73" s="151">
        <v>3.1</v>
      </c>
      <c r="I73" s="151">
        <v>3.12</v>
      </c>
      <c r="J73" s="151">
        <v>3.1</v>
      </c>
      <c r="K73" s="32"/>
    </row>
    <row r="74" spans="1:11" s="33" customFormat="1" ht="11.25" customHeight="1">
      <c r="A74" s="35" t="s">
        <v>57</v>
      </c>
      <c r="B74" s="29"/>
      <c r="C74" s="30">
        <v>90</v>
      </c>
      <c r="D74" s="30">
        <v>71</v>
      </c>
      <c r="E74" s="30">
        <v>75</v>
      </c>
      <c r="F74" s="31"/>
      <c r="G74" s="31"/>
      <c r="H74" s="151">
        <v>1.215</v>
      </c>
      <c r="I74" s="151">
        <v>0.959</v>
      </c>
      <c r="J74" s="151">
        <v>1.012</v>
      </c>
      <c r="K74" s="32"/>
    </row>
    <row r="75" spans="1:11" s="33" customFormat="1" ht="11.25" customHeight="1">
      <c r="A75" s="35" t="s">
        <v>58</v>
      </c>
      <c r="B75" s="29"/>
      <c r="C75" s="30">
        <v>771</v>
      </c>
      <c r="D75" s="30">
        <v>846</v>
      </c>
      <c r="E75" s="30">
        <v>846</v>
      </c>
      <c r="F75" s="31"/>
      <c r="G75" s="31"/>
      <c r="H75" s="151">
        <v>9.173</v>
      </c>
      <c r="I75" s="151">
        <v>10.135</v>
      </c>
      <c r="J75" s="151">
        <v>9.073</v>
      </c>
      <c r="K75" s="32"/>
    </row>
    <row r="76" spans="1:11" s="33" customFormat="1" ht="11.25" customHeight="1">
      <c r="A76" s="35" t="s">
        <v>59</v>
      </c>
      <c r="B76" s="29"/>
      <c r="C76" s="30">
        <v>17</v>
      </c>
      <c r="D76" s="30">
        <v>17</v>
      </c>
      <c r="E76" s="30">
        <v>5</v>
      </c>
      <c r="F76" s="31"/>
      <c r="G76" s="31"/>
      <c r="H76" s="151">
        <v>0.221</v>
      </c>
      <c r="I76" s="151">
        <v>0.221</v>
      </c>
      <c r="J76" s="151">
        <v>0.195</v>
      </c>
      <c r="K76" s="32"/>
    </row>
    <row r="77" spans="1:11" s="33" customFormat="1" ht="11.25" customHeight="1">
      <c r="A77" s="35" t="s">
        <v>60</v>
      </c>
      <c r="B77" s="29"/>
      <c r="C77" s="30">
        <v>5</v>
      </c>
      <c r="D77" s="30">
        <v>50</v>
      </c>
      <c r="E77" s="30">
        <v>40</v>
      </c>
      <c r="F77" s="31"/>
      <c r="G77" s="31"/>
      <c r="H77" s="151">
        <v>0.06</v>
      </c>
      <c r="I77" s="151">
        <v>0.508</v>
      </c>
      <c r="J77" s="151">
        <v>0.52</v>
      </c>
      <c r="K77" s="32"/>
    </row>
    <row r="78" spans="1:11" s="33" customFormat="1" ht="11.25" customHeight="1">
      <c r="A78" s="35" t="s">
        <v>61</v>
      </c>
      <c r="B78" s="29"/>
      <c r="C78" s="30">
        <v>270</v>
      </c>
      <c r="D78" s="30">
        <v>292</v>
      </c>
      <c r="E78" s="30">
        <v>280</v>
      </c>
      <c r="F78" s="31"/>
      <c r="G78" s="31"/>
      <c r="H78" s="151">
        <v>4.698</v>
      </c>
      <c r="I78" s="151">
        <v>5.001</v>
      </c>
      <c r="J78" s="151">
        <v>4.9</v>
      </c>
      <c r="K78" s="32"/>
    </row>
    <row r="79" spans="1:11" s="33" customFormat="1" ht="11.25" customHeight="1">
      <c r="A79" s="35" t="s">
        <v>62</v>
      </c>
      <c r="B79" s="29"/>
      <c r="C79" s="30">
        <v>180</v>
      </c>
      <c r="D79" s="30">
        <v>181</v>
      </c>
      <c r="E79" s="30">
        <v>181</v>
      </c>
      <c r="F79" s="31"/>
      <c r="G79" s="31"/>
      <c r="H79" s="151">
        <v>2.55</v>
      </c>
      <c r="I79" s="151">
        <v>2.55</v>
      </c>
      <c r="J79" s="151">
        <v>1.388</v>
      </c>
      <c r="K79" s="32"/>
    </row>
    <row r="80" spans="1:11" s="42" customFormat="1" ht="11.25" customHeight="1">
      <c r="A80" s="43" t="s">
        <v>63</v>
      </c>
      <c r="B80" s="37"/>
      <c r="C80" s="38">
        <v>1711</v>
      </c>
      <c r="D80" s="38">
        <v>1836</v>
      </c>
      <c r="E80" s="38">
        <v>1808</v>
      </c>
      <c r="F80" s="39">
        <v>98.47494553376906</v>
      </c>
      <c r="G80" s="40"/>
      <c r="H80" s="152">
        <v>23.572</v>
      </c>
      <c r="I80" s="153">
        <v>25.049</v>
      </c>
      <c r="J80" s="153">
        <v>22.647</v>
      </c>
      <c r="K80" s="41">
        <v>90.41079484210945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1</v>
      </c>
      <c r="E82" s="30">
        <v>1</v>
      </c>
      <c r="F82" s="31"/>
      <c r="G82" s="31"/>
      <c r="H82" s="151">
        <v>0.025</v>
      </c>
      <c r="I82" s="151">
        <v>0.025</v>
      </c>
      <c r="J82" s="151">
        <v>0.03</v>
      </c>
      <c r="K82" s="32"/>
    </row>
    <row r="83" spans="1:11" s="33" customFormat="1" ht="11.25" customHeight="1">
      <c r="A83" s="35" t="s">
        <v>65</v>
      </c>
      <c r="B83" s="29"/>
      <c r="C83" s="30">
        <v>9</v>
      </c>
      <c r="D83" s="30">
        <v>10</v>
      </c>
      <c r="E83" s="30">
        <v>10</v>
      </c>
      <c r="F83" s="31"/>
      <c r="G83" s="31"/>
      <c r="H83" s="151">
        <v>0.023</v>
      </c>
      <c r="I83" s="151">
        <v>0.023</v>
      </c>
      <c r="J83" s="151">
        <v>0.023</v>
      </c>
      <c r="K83" s="32"/>
    </row>
    <row r="84" spans="1:11" s="42" customFormat="1" ht="11.25" customHeight="1">
      <c r="A84" s="36" t="s">
        <v>66</v>
      </c>
      <c r="B84" s="37"/>
      <c r="C84" s="38">
        <v>10</v>
      </c>
      <c r="D84" s="38">
        <v>11</v>
      </c>
      <c r="E84" s="38">
        <v>11</v>
      </c>
      <c r="F84" s="39">
        <v>100</v>
      </c>
      <c r="G84" s="40"/>
      <c r="H84" s="152">
        <v>0.048</v>
      </c>
      <c r="I84" s="153">
        <v>0.048</v>
      </c>
      <c r="J84" s="153">
        <v>0.053</v>
      </c>
      <c r="K84" s="41">
        <v>110.41666666666666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15826</v>
      </c>
      <c r="D87" s="53">
        <v>16046</v>
      </c>
      <c r="E87" s="53">
        <v>16458</v>
      </c>
      <c r="F87" s="54">
        <f>IF(D87&gt;0,100*E87/D87,0)</f>
        <v>102.56761809796834</v>
      </c>
      <c r="G87" s="40"/>
      <c r="H87" s="156">
        <v>214.29000000000002</v>
      </c>
      <c r="I87" s="157">
        <v>225.644</v>
      </c>
      <c r="J87" s="157">
        <v>215.277</v>
      </c>
      <c r="K87" s="54">
        <f>IF(I87&gt;0,100*J87/I87,0)</f>
        <v>95.405594653525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63"/>
  <sheetViews>
    <sheetView showZeros="0" view="pageBreakPreview" zoomScale="60" zoomScalePageLayoutView="0" workbookViewId="0" topLeftCell="A19">
      <selection activeCell="Z60" sqref="Z60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110</v>
      </c>
      <c r="B2" s="67"/>
      <c r="C2" s="67"/>
      <c r="D2" s="67"/>
      <c r="E2" s="67"/>
      <c r="F2" s="67"/>
      <c r="G2" s="67"/>
      <c r="H2" s="67"/>
      <c r="J2" s="68" t="s">
        <v>111</v>
      </c>
      <c r="M2" s="68" t="s">
        <v>117</v>
      </c>
      <c r="O2" s="66" t="s">
        <v>110</v>
      </c>
      <c r="P2" s="67"/>
      <c r="Q2" s="67"/>
      <c r="R2" s="67"/>
      <c r="S2" s="67"/>
      <c r="T2" s="67"/>
      <c r="U2" s="67"/>
      <c r="V2" s="67"/>
      <c r="X2" s="68" t="s">
        <v>111</v>
      </c>
      <c r="AA2" s="68" t="s">
        <v>117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91" t="s">
        <v>112</v>
      </c>
      <c r="E4" s="192"/>
      <c r="F4" s="192"/>
      <c r="G4" s="192"/>
      <c r="H4" s="193"/>
      <c r="J4" s="191" t="s">
        <v>113</v>
      </c>
      <c r="K4" s="192"/>
      <c r="L4" s="192"/>
      <c r="M4" s="192"/>
      <c r="N4" s="193"/>
      <c r="O4" s="69"/>
      <c r="P4" s="70"/>
      <c r="Q4" s="71"/>
      <c r="R4" s="191" t="s">
        <v>112</v>
      </c>
      <c r="S4" s="192"/>
      <c r="T4" s="192"/>
      <c r="U4" s="192"/>
      <c r="V4" s="193"/>
      <c r="X4" s="191" t="s">
        <v>113</v>
      </c>
      <c r="Y4" s="192"/>
      <c r="Z4" s="192"/>
      <c r="AA4" s="192"/>
      <c r="AB4" s="193"/>
    </row>
    <row r="5" spans="1:28" s="68" customFormat="1" ht="9.75">
      <c r="A5" s="72" t="s">
        <v>114</v>
      </c>
      <c r="B5" s="73"/>
      <c r="C5" s="71"/>
      <c r="D5" s="69"/>
      <c r="E5" s="74" t="s">
        <v>264</v>
      </c>
      <c r="F5" s="74" t="s">
        <v>115</v>
      </c>
      <c r="G5" s="74" t="s">
        <v>116</v>
      </c>
      <c r="H5" s="75">
        <f>G6</f>
        <v>2018</v>
      </c>
      <c r="J5" s="69"/>
      <c r="K5" s="74" t="s">
        <v>264</v>
      </c>
      <c r="L5" s="74" t="s">
        <v>115</v>
      </c>
      <c r="M5" s="74" t="s">
        <v>116</v>
      </c>
      <c r="N5" s="75">
        <f>M6</f>
        <v>2018</v>
      </c>
      <c r="O5" s="72" t="s">
        <v>114</v>
      </c>
      <c r="P5" s="73"/>
      <c r="Q5" s="71"/>
      <c r="R5" s="69"/>
      <c r="S5" s="74" t="s">
        <v>264</v>
      </c>
      <c r="T5" s="74" t="s">
        <v>115</v>
      </c>
      <c r="U5" s="74" t="s">
        <v>116</v>
      </c>
      <c r="V5" s="75">
        <f>U6</f>
        <v>2018</v>
      </c>
      <c r="X5" s="69"/>
      <c r="Y5" s="74" t="s">
        <v>264</v>
      </c>
      <c r="Z5" s="74" t="s">
        <v>115</v>
      </c>
      <c r="AA5" s="74" t="s">
        <v>116</v>
      </c>
      <c r="AB5" s="75">
        <f>AA6</f>
        <v>2018</v>
      </c>
    </row>
    <row r="6" spans="1:28" s="68" customFormat="1" ht="23.25" customHeight="1" thickBot="1">
      <c r="A6" s="76"/>
      <c r="B6" s="77"/>
      <c r="C6" s="78"/>
      <c r="D6" s="79" t="s">
        <v>292</v>
      </c>
      <c r="E6" s="80">
        <f>G6-2</f>
        <v>2016</v>
      </c>
      <c r="F6" s="80">
        <f>G6-1</f>
        <v>2017</v>
      </c>
      <c r="G6" s="80">
        <v>2018</v>
      </c>
      <c r="H6" s="81" t="str">
        <f>CONCATENATE(F6,"=100")</f>
        <v>2017=100</v>
      </c>
      <c r="I6" s="82"/>
      <c r="J6" s="79" t="s">
        <v>292</v>
      </c>
      <c r="K6" s="80">
        <f>M6-2</f>
        <v>2016</v>
      </c>
      <c r="L6" s="80">
        <f>M6-1</f>
        <v>2017</v>
      </c>
      <c r="M6" s="80">
        <v>2018</v>
      </c>
      <c r="N6" s="81" t="str">
        <f>CONCATENATE(L6,"=100")</f>
        <v>2017=100</v>
      </c>
      <c r="O6" s="76"/>
      <c r="P6" s="77"/>
      <c r="Q6" s="78"/>
      <c r="R6" s="79" t="s">
        <v>292</v>
      </c>
      <c r="S6" s="80">
        <f>U6-2</f>
        <v>2016</v>
      </c>
      <c r="T6" s="80">
        <f>U6-1</f>
        <v>2017</v>
      </c>
      <c r="U6" s="80">
        <v>2018</v>
      </c>
      <c r="V6" s="81" t="str">
        <f>CONCATENATE(T6,"=100")</f>
        <v>2017=100</v>
      </c>
      <c r="W6" s="82"/>
      <c r="X6" s="79" t="s">
        <v>292</v>
      </c>
      <c r="Y6" s="80">
        <f>AA6-2</f>
        <v>2016</v>
      </c>
      <c r="Z6" s="80">
        <f>AA6-1</f>
        <v>2017</v>
      </c>
      <c r="AA6" s="80">
        <v>2018</v>
      </c>
      <c r="AB6" s="81" t="str">
        <f>CONCATENATE(Z6,"=100")</f>
        <v>2017=100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11.25" customHeight="1">
      <c r="A8" s="83"/>
      <c r="B8" s="83"/>
      <c r="C8" s="83"/>
      <c r="D8" s="84"/>
      <c r="E8" s="85"/>
      <c r="F8" s="85"/>
      <c r="G8" s="85"/>
      <c r="H8" s="85"/>
      <c r="I8" s="85"/>
      <c r="J8" s="85"/>
      <c r="K8" s="85"/>
      <c r="L8" s="85"/>
      <c r="M8" s="85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118</v>
      </c>
      <c r="B9" s="83"/>
      <c r="C9" s="83"/>
      <c r="D9" s="105"/>
      <c r="E9" s="85"/>
      <c r="F9" s="85"/>
      <c r="G9" s="85"/>
      <c r="H9" s="85">
        <f aca="true" t="shared" si="0" ref="H9:H21">IF(AND(F9&gt;0,G9&gt;0),G9*100/F9,"")</f>
      </c>
      <c r="I9" s="86"/>
      <c r="J9" s="106"/>
      <c r="K9" s="87"/>
      <c r="L9" s="87"/>
      <c r="M9" s="87"/>
      <c r="N9" s="87">
        <f aca="true" t="shared" si="1" ref="N9:N22">IF(AND(L9&gt;0,M9&gt;0),M9*100/L9,"")</f>
      </c>
      <c r="O9" s="83" t="s">
        <v>152</v>
      </c>
      <c r="P9" s="83"/>
      <c r="Q9" s="83"/>
      <c r="R9" s="105"/>
      <c r="S9" s="85"/>
      <c r="T9" s="85"/>
      <c r="U9" s="85"/>
      <c r="V9" s="85">
        <f aca="true" t="shared" si="2" ref="V9:V18">IF(AND(T9&gt;0,U9&gt;0),U9*100/T9,"")</f>
      </c>
      <c r="W9" s="86"/>
      <c r="X9" s="106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119</v>
      </c>
      <c r="B10" s="85"/>
      <c r="C10" s="85"/>
      <c r="D10" s="105">
        <v>2</v>
      </c>
      <c r="E10" s="92">
        <v>1808.688</v>
      </c>
      <c r="F10" s="92">
        <v>1647.2667349775786</v>
      </c>
      <c r="G10" s="92">
        <v>1646.83352</v>
      </c>
      <c r="H10" s="92">
        <f t="shared" si="0"/>
        <v>99.97370098185193</v>
      </c>
      <c r="I10" s="87"/>
      <c r="J10" s="106">
        <v>2</v>
      </c>
      <c r="K10" s="88">
        <v>6815.222</v>
      </c>
      <c r="L10" s="88">
        <v>3828.8247999999994</v>
      </c>
      <c r="M10" s="88"/>
      <c r="N10" s="87">
        <f t="shared" si="1"/>
      </c>
      <c r="O10" s="83" t="s">
        <v>278</v>
      </c>
      <c r="P10" s="85"/>
      <c r="Q10" s="85"/>
      <c r="R10" s="105">
        <v>1</v>
      </c>
      <c r="S10" s="92">
        <v>6.101</v>
      </c>
      <c r="T10" s="92">
        <v>6.242190000000001</v>
      </c>
      <c r="U10" s="92">
        <v>6.649</v>
      </c>
      <c r="V10" s="92">
        <f t="shared" si="2"/>
        <v>106.51710377287456</v>
      </c>
      <c r="W10" s="87"/>
      <c r="X10" s="106">
        <v>1</v>
      </c>
      <c r="Y10" s="88">
        <v>57.400000000000006</v>
      </c>
      <c r="Z10" s="88">
        <v>61.89123588652482</v>
      </c>
      <c r="AA10" s="88">
        <v>58.56400000000001</v>
      </c>
      <c r="AB10" s="88">
        <f t="shared" si="3"/>
        <v>94.62405970915628</v>
      </c>
    </row>
    <row r="11" spans="1:28" s="89" customFormat="1" ht="11.25" customHeight="1">
      <c r="A11" s="83" t="s">
        <v>120</v>
      </c>
      <c r="B11" s="85"/>
      <c r="C11" s="85"/>
      <c r="D11" s="105">
        <v>2</v>
      </c>
      <c r="E11" s="92">
        <v>448.16</v>
      </c>
      <c r="F11" s="92">
        <v>424.3392650224215</v>
      </c>
      <c r="G11" s="92">
        <v>393.42592</v>
      </c>
      <c r="H11" s="92">
        <f t="shared" si="0"/>
        <v>92.71494590047234</v>
      </c>
      <c r="I11" s="87"/>
      <c r="J11" s="106">
        <v>2</v>
      </c>
      <c r="K11" s="88">
        <v>1057.913</v>
      </c>
      <c r="L11" s="88">
        <v>1159.9394</v>
      </c>
      <c r="M11" s="88"/>
      <c r="N11" s="87">
        <f t="shared" si="1"/>
      </c>
      <c r="O11" s="83" t="s">
        <v>279</v>
      </c>
      <c r="P11" s="85"/>
      <c r="Q11" s="85"/>
      <c r="R11" s="105">
        <v>8</v>
      </c>
      <c r="S11" s="87">
        <v>31.8</v>
      </c>
      <c r="T11" s="87">
        <v>37.2</v>
      </c>
      <c r="U11" s="87">
        <v>0</v>
      </c>
      <c r="V11" s="92">
        <f t="shared" si="2"/>
      </c>
      <c r="W11" s="87"/>
      <c r="X11" s="106">
        <v>12</v>
      </c>
      <c r="Y11" s="88">
        <v>7.6789999999999985</v>
      </c>
      <c r="Z11" s="88">
        <v>9.086</v>
      </c>
      <c r="AA11" s="88">
        <v>0</v>
      </c>
      <c r="AB11" s="88">
        <f t="shared" si="3"/>
      </c>
    </row>
    <row r="12" spans="1:28" ht="11.25">
      <c r="A12" s="83" t="s">
        <v>121</v>
      </c>
      <c r="B12" s="85"/>
      <c r="C12" s="85"/>
      <c r="D12" s="105">
        <v>2</v>
      </c>
      <c r="E12" s="92">
        <v>2256.848</v>
      </c>
      <c r="F12" s="92">
        <v>2071.606</v>
      </c>
      <c r="G12" s="92">
        <v>2040.25944</v>
      </c>
      <c r="H12" s="92">
        <f t="shared" si="0"/>
        <v>98.48684740245008</v>
      </c>
      <c r="I12" s="87"/>
      <c r="J12" s="106">
        <v>2</v>
      </c>
      <c r="K12" s="88">
        <v>7873.134999999999</v>
      </c>
      <c r="L12" s="88">
        <v>4988.7642000000005</v>
      </c>
      <c r="M12" s="88"/>
      <c r="N12" s="87">
        <f t="shared" si="1"/>
      </c>
      <c r="O12" s="83" t="s">
        <v>172</v>
      </c>
      <c r="P12" s="85"/>
      <c r="Q12" s="85"/>
      <c r="R12" s="105">
        <v>10</v>
      </c>
      <c r="S12" s="92">
        <v>2.226</v>
      </c>
      <c r="T12" s="92">
        <v>2.128</v>
      </c>
      <c r="U12" s="92">
        <v>2.263</v>
      </c>
      <c r="V12" s="92">
        <f t="shared" si="2"/>
        <v>106.343984962406</v>
      </c>
      <c r="W12" s="87"/>
      <c r="X12" s="106">
        <v>1</v>
      </c>
      <c r="Y12" s="88">
        <v>59.873000000000005</v>
      </c>
      <c r="Z12" s="88">
        <v>57.5935</v>
      </c>
      <c r="AA12" s="88">
        <v>59.433</v>
      </c>
      <c r="AB12" s="88">
        <f t="shared" si="3"/>
        <v>103.19393681578651</v>
      </c>
    </row>
    <row r="13" spans="1:28" s="68" customFormat="1" ht="11.25">
      <c r="A13" s="83" t="s">
        <v>122</v>
      </c>
      <c r="B13" s="85"/>
      <c r="C13" s="85"/>
      <c r="D13" s="105">
        <v>2</v>
      </c>
      <c r="E13" s="92">
        <v>321.81</v>
      </c>
      <c r="F13" s="92">
        <v>281.0767</v>
      </c>
      <c r="G13" s="92">
        <v>275.02776</v>
      </c>
      <c r="H13" s="92">
        <f t="shared" si="0"/>
        <v>97.84793972606053</v>
      </c>
      <c r="I13" s="87"/>
      <c r="J13" s="106">
        <v>2</v>
      </c>
      <c r="K13" s="88">
        <v>878.1319999999998</v>
      </c>
      <c r="L13" s="88">
        <v>568.9785</v>
      </c>
      <c r="M13" s="88"/>
      <c r="N13" s="87">
        <f t="shared" si="1"/>
      </c>
      <c r="O13" s="83" t="s">
        <v>173</v>
      </c>
      <c r="P13" s="85"/>
      <c r="Q13" s="85"/>
      <c r="R13" s="105">
        <v>2</v>
      </c>
      <c r="S13" s="92">
        <v>5.108</v>
      </c>
      <c r="T13" s="92">
        <v>4.93145</v>
      </c>
      <c r="U13" s="92"/>
      <c r="V13" s="92">
        <f t="shared" si="2"/>
      </c>
      <c r="W13" s="87"/>
      <c r="X13" s="106">
        <v>1</v>
      </c>
      <c r="Y13" s="88">
        <v>86.99000000000001</v>
      </c>
      <c r="Z13" s="88">
        <v>88.21399999999998</v>
      </c>
      <c r="AA13" s="88">
        <v>0</v>
      </c>
      <c r="AB13" s="88">
        <f t="shared" si="3"/>
      </c>
    </row>
    <row r="14" spans="1:28" s="68" customFormat="1" ht="12" customHeight="1">
      <c r="A14" s="83" t="s">
        <v>123</v>
      </c>
      <c r="B14" s="85"/>
      <c r="C14" s="85"/>
      <c r="D14" s="105">
        <v>2</v>
      </c>
      <c r="E14" s="92">
        <v>2241.385</v>
      </c>
      <c r="F14" s="92">
        <v>2316.4923</v>
      </c>
      <c r="G14" s="92">
        <v>2305.1922999999997</v>
      </c>
      <c r="H14" s="92">
        <f t="shared" si="0"/>
        <v>99.5121935004921</v>
      </c>
      <c r="I14" s="87"/>
      <c r="J14" s="106">
        <v>2</v>
      </c>
      <c r="K14" s="88">
        <v>8298.027</v>
      </c>
      <c r="L14" s="88">
        <v>5370.631249999999</v>
      </c>
      <c r="M14" s="88"/>
      <c r="N14" s="87">
        <f t="shared" si="1"/>
      </c>
      <c r="O14" s="83" t="s">
        <v>280</v>
      </c>
      <c r="P14" s="85"/>
      <c r="Q14" s="85"/>
      <c r="R14" s="105">
        <v>2</v>
      </c>
      <c r="S14" s="87">
        <v>48.254000000000005</v>
      </c>
      <c r="T14" s="87">
        <v>43.394</v>
      </c>
      <c r="U14" s="87">
        <v>44.956</v>
      </c>
      <c r="V14" s="92">
        <f t="shared" si="2"/>
        <v>103.59957597824585</v>
      </c>
      <c r="W14" s="87"/>
      <c r="X14" s="106">
        <v>12</v>
      </c>
      <c r="Y14" s="88">
        <v>132.19100000000003</v>
      </c>
      <c r="Z14" s="88">
        <v>131.71</v>
      </c>
      <c r="AA14" s="88">
        <v>130.5</v>
      </c>
      <c r="AB14" s="88">
        <f t="shared" si="3"/>
        <v>99.08131501024978</v>
      </c>
    </row>
    <row r="15" spans="1:28" s="68" customFormat="1" ht="11.25">
      <c r="A15" s="83" t="s">
        <v>124</v>
      </c>
      <c r="B15" s="85"/>
      <c r="C15" s="85"/>
      <c r="D15" s="105">
        <v>2</v>
      </c>
      <c r="E15" s="92">
        <v>2563.195</v>
      </c>
      <c r="F15" s="92">
        <v>2597.569</v>
      </c>
      <c r="G15" s="92">
        <v>2580.22006</v>
      </c>
      <c r="H15" s="92">
        <f t="shared" si="0"/>
        <v>99.33210859846265</v>
      </c>
      <c r="I15" s="87"/>
      <c r="J15" s="106">
        <v>2</v>
      </c>
      <c r="K15" s="88">
        <v>9176.159000000001</v>
      </c>
      <c r="L15" s="88">
        <v>5939.60975</v>
      </c>
      <c r="M15" s="88"/>
      <c r="N15" s="87">
        <f t="shared" si="1"/>
      </c>
      <c r="O15" s="83" t="s">
        <v>281</v>
      </c>
      <c r="P15" s="85"/>
      <c r="Q15" s="85"/>
      <c r="R15" s="105">
        <v>1</v>
      </c>
      <c r="S15" s="87">
        <v>9.440000000000001</v>
      </c>
      <c r="T15" s="87">
        <v>9.25</v>
      </c>
      <c r="U15" s="87">
        <v>9.234</v>
      </c>
      <c r="V15" s="92">
        <f t="shared" si="2"/>
        <v>99.82702702702703</v>
      </c>
      <c r="W15" s="87"/>
      <c r="X15" s="106">
        <v>2</v>
      </c>
      <c r="Y15" s="88">
        <v>15.845999999999998</v>
      </c>
      <c r="Z15" s="88">
        <v>16.176</v>
      </c>
      <c r="AA15" s="88">
        <v>14.889</v>
      </c>
      <c r="AB15" s="88">
        <f t="shared" si="3"/>
        <v>92.04376854599407</v>
      </c>
    </row>
    <row r="16" spans="1:28" s="68" customFormat="1" ht="11.25">
      <c r="A16" s="83" t="s">
        <v>125</v>
      </c>
      <c r="B16" s="85"/>
      <c r="C16" s="85"/>
      <c r="D16" s="105">
        <v>2</v>
      </c>
      <c r="E16" s="92">
        <v>509.849</v>
      </c>
      <c r="F16" s="92">
        <v>558.224</v>
      </c>
      <c r="G16" s="92">
        <v>549.35636</v>
      </c>
      <c r="H16" s="92">
        <f t="shared" si="0"/>
        <v>98.41145489982515</v>
      </c>
      <c r="I16" s="87"/>
      <c r="J16" s="106">
        <v>2</v>
      </c>
      <c r="K16" s="88">
        <v>1110.117</v>
      </c>
      <c r="L16" s="88">
        <v>872.1093999999999</v>
      </c>
      <c r="M16" s="88"/>
      <c r="N16" s="87">
        <f t="shared" si="1"/>
      </c>
      <c r="O16" s="83" t="s">
        <v>174</v>
      </c>
      <c r="P16" s="85"/>
      <c r="Q16" s="85"/>
      <c r="R16" s="105">
        <v>2</v>
      </c>
      <c r="S16" s="92">
        <v>27.522</v>
      </c>
      <c r="T16" s="92">
        <v>32.215</v>
      </c>
      <c r="U16" s="92">
        <v>0</v>
      </c>
      <c r="V16" s="92">
        <f t="shared" si="2"/>
      </c>
      <c r="W16" s="87"/>
      <c r="X16" s="106">
        <v>1</v>
      </c>
      <c r="Y16" s="88">
        <v>478.659</v>
      </c>
      <c r="Z16" s="88">
        <v>527.683</v>
      </c>
      <c r="AA16" s="88">
        <v>0</v>
      </c>
      <c r="AB16" s="88">
        <f t="shared" si="3"/>
      </c>
    </row>
    <row r="17" spans="1:28" s="68" customFormat="1" ht="12" customHeight="1">
      <c r="A17" s="83" t="s">
        <v>126</v>
      </c>
      <c r="B17" s="85"/>
      <c r="C17" s="85"/>
      <c r="D17" s="105">
        <v>2</v>
      </c>
      <c r="E17" s="92">
        <v>155.256</v>
      </c>
      <c r="F17" s="92">
        <v>107.635</v>
      </c>
      <c r="G17" s="92">
        <v>124.848</v>
      </c>
      <c r="H17" s="92">
        <f t="shared" si="0"/>
        <v>115.99201003391089</v>
      </c>
      <c r="I17" s="87"/>
      <c r="J17" s="106">
        <v>2</v>
      </c>
      <c r="K17" s="88">
        <v>377.355</v>
      </c>
      <c r="L17" s="88">
        <v>131.784</v>
      </c>
      <c r="M17" s="88"/>
      <c r="N17" s="87">
        <f t="shared" si="1"/>
      </c>
      <c r="O17" s="83" t="s">
        <v>175</v>
      </c>
      <c r="P17" s="85"/>
      <c r="Q17" s="85"/>
      <c r="R17" s="105">
        <v>9</v>
      </c>
      <c r="S17" s="92">
        <v>1.735</v>
      </c>
      <c r="T17" s="92">
        <v>1.734</v>
      </c>
      <c r="U17" s="92">
        <v>1.715</v>
      </c>
      <c r="V17" s="92">
        <f t="shared" si="2"/>
        <v>98.9042675893887</v>
      </c>
      <c r="W17" s="87"/>
      <c r="X17" s="106">
        <v>12</v>
      </c>
      <c r="Y17" s="88">
        <v>93.75999999999999</v>
      </c>
      <c r="Z17" s="88">
        <v>89.07799999999999</v>
      </c>
      <c r="AA17" s="88">
        <v>87.11499999999998</v>
      </c>
      <c r="AB17" s="88">
        <f t="shared" si="3"/>
        <v>97.79631334336199</v>
      </c>
    </row>
    <row r="18" spans="1:28" s="89" customFormat="1" ht="11.25" customHeight="1">
      <c r="A18" s="83" t="s">
        <v>127</v>
      </c>
      <c r="B18" s="85"/>
      <c r="C18" s="85"/>
      <c r="D18" s="105">
        <v>2</v>
      </c>
      <c r="E18" s="92">
        <v>227.792</v>
      </c>
      <c r="F18" s="92">
        <v>190.021</v>
      </c>
      <c r="G18" s="92">
        <v>184.376</v>
      </c>
      <c r="H18" s="92">
        <f t="shared" si="0"/>
        <v>97.0292757116319</v>
      </c>
      <c r="I18" s="87"/>
      <c r="J18" s="106">
        <v>2</v>
      </c>
      <c r="K18" s="88">
        <v>550.8380000000001</v>
      </c>
      <c r="L18" s="88">
        <v>349.32000000000005</v>
      </c>
      <c r="M18" s="88"/>
      <c r="N18" s="87">
        <f t="shared" si="1"/>
      </c>
      <c r="O18" s="83" t="s">
        <v>176</v>
      </c>
      <c r="P18" s="85"/>
      <c r="Q18" s="85"/>
      <c r="R18" s="105">
        <v>12</v>
      </c>
      <c r="S18" s="92">
        <v>7.451</v>
      </c>
      <c r="T18" s="92">
        <v>8.133</v>
      </c>
      <c r="U18" s="92">
        <v>7.233</v>
      </c>
      <c r="V18" s="92">
        <f t="shared" si="2"/>
        <v>88.93397270379934</v>
      </c>
      <c r="W18" s="87"/>
      <c r="X18" s="106">
        <v>6</v>
      </c>
      <c r="Y18" s="88">
        <v>631.175</v>
      </c>
      <c r="Z18" s="88">
        <v>610.779</v>
      </c>
      <c r="AA18" s="88">
        <v>0</v>
      </c>
      <c r="AB18" s="88">
        <f t="shared" si="3"/>
      </c>
    </row>
    <row r="19" spans="1:28" s="89" customFormat="1" ht="11.25" customHeight="1">
      <c r="A19" s="83" t="s">
        <v>265</v>
      </c>
      <c r="B19" s="85"/>
      <c r="C19" s="85"/>
      <c r="D19" s="105">
        <v>2</v>
      </c>
      <c r="E19" s="92">
        <f>E12+E15+E16+E17+E18</f>
        <v>5712.9400000000005</v>
      </c>
      <c r="F19" s="92">
        <f>F12+F15+F16+F17+F18</f>
        <v>5525.055</v>
      </c>
      <c r="G19" s="92">
        <f>G12+G15+G16+G17+G18</f>
        <v>5479.05986</v>
      </c>
      <c r="H19" s="92">
        <f t="shared" si="0"/>
        <v>99.16751706544098</v>
      </c>
      <c r="I19" s="87"/>
      <c r="J19" s="106">
        <v>2</v>
      </c>
      <c r="K19" s="92">
        <f>K12+K15+K16+K17+K18</f>
        <v>19087.604</v>
      </c>
      <c r="L19" s="92">
        <f>L12+L15+L16+L17+L18</f>
        <v>12281.58735</v>
      </c>
      <c r="M19" s="92">
        <f>M12+M15+M16+M17+M18</f>
        <v>0</v>
      </c>
      <c r="N19" s="87">
        <f t="shared" si="1"/>
      </c>
      <c r="O19" s="83" t="s">
        <v>282</v>
      </c>
      <c r="P19" s="85"/>
      <c r="Q19" s="85"/>
      <c r="R19" s="105">
        <v>6</v>
      </c>
      <c r="S19" s="87">
        <v>4.1000000000000005</v>
      </c>
      <c r="T19" s="87">
        <v>5.800000000000001</v>
      </c>
      <c r="U19" s="87">
        <v>0</v>
      </c>
      <c r="V19" s="92">
        <f aca="true" t="shared" si="4" ref="V19:V26">IF(AND(T19&gt;0,U19&gt;0),U19*100/T19,"")</f>
      </c>
      <c r="W19" s="87"/>
      <c r="X19" s="106">
        <v>11</v>
      </c>
      <c r="Y19" s="88">
        <v>0.455</v>
      </c>
      <c r="Z19" s="88">
        <v>0.625</v>
      </c>
      <c r="AA19" s="88">
        <v>0</v>
      </c>
      <c r="AB19" s="88">
        <f aca="true" t="shared" si="5" ref="AB19:AB26">IF(AND(Z19&gt;0,AA19&gt;0),AA19*100/Z19,"")</f>
      </c>
    </row>
    <row r="20" spans="1:28" s="89" customFormat="1" ht="11.25" customHeight="1">
      <c r="A20" s="83" t="s">
        <v>128</v>
      </c>
      <c r="B20" s="85"/>
      <c r="C20" s="85"/>
      <c r="D20" s="105">
        <v>1</v>
      </c>
      <c r="E20" s="92">
        <v>359.275</v>
      </c>
      <c r="F20" s="92">
        <v>332.7073</v>
      </c>
      <c r="G20" s="92">
        <v>0</v>
      </c>
      <c r="H20" s="92">
        <f t="shared" si="0"/>
      </c>
      <c r="I20" s="87"/>
      <c r="J20" s="106">
        <v>1</v>
      </c>
      <c r="K20" s="88">
        <v>4069.5080000000003</v>
      </c>
      <c r="L20" s="88">
        <v>3784.3770000000004</v>
      </c>
      <c r="M20" s="88">
        <v>0</v>
      </c>
      <c r="N20" s="87">
        <f t="shared" si="1"/>
      </c>
      <c r="O20" s="83" t="s">
        <v>177</v>
      </c>
      <c r="P20" s="85"/>
      <c r="Q20" s="85"/>
      <c r="R20" s="105">
        <v>1</v>
      </c>
      <c r="S20" s="92">
        <v>3.753</v>
      </c>
      <c r="T20" s="92">
        <v>3.63692</v>
      </c>
      <c r="U20" s="92">
        <v>3.529</v>
      </c>
      <c r="V20" s="92">
        <f t="shared" si="4"/>
        <v>97.0326540039374</v>
      </c>
      <c r="W20" s="87"/>
      <c r="X20" s="106">
        <v>1</v>
      </c>
      <c r="Y20" s="88">
        <v>242.64299999999997</v>
      </c>
      <c r="Z20" s="88">
        <v>227.48100000000002</v>
      </c>
      <c r="AA20" s="88">
        <v>216.332</v>
      </c>
      <c r="AB20" s="88">
        <f t="shared" si="5"/>
        <v>95.09893133932064</v>
      </c>
    </row>
    <row r="21" spans="1:28" s="89" customFormat="1" ht="11.25" customHeight="1">
      <c r="A21" s="83" t="s">
        <v>129</v>
      </c>
      <c r="B21" s="85"/>
      <c r="C21" s="85"/>
      <c r="D21" s="105">
        <v>12</v>
      </c>
      <c r="E21" s="92">
        <v>8.124</v>
      </c>
      <c r="F21" s="92">
        <v>7.44</v>
      </c>
      <c r="G21" s="92">
        <v>0</v>
      </c>
      <c r="H21" s="92">
        <f t="shared" si="0"/>
      </c>
      <c r="I21" s="87"/>
      <c r="J21" s="106">
        <v>12</v>
      </c>
      <c r="K21" s="88">
        <v>36.361000000000004</v>
      </c>
      <c r="L21" s="88">
        <v>42.89</v>
      </c>
      <c r="M21" s="88">
        <v>0</v>
      </c>
      <c r="N21" s="87">
        <f t="shared" si="1"/>
      </c>
      <c r="O21" s="83" t="s">
        <v>178</v>
      </c>
      <c r="P21" s="85"/>
      <c r="Q21" s="85"/>
      <c r="R21" s="105">
        <v>5</v>
      </c>
      <c r="S21" s="92">
        <v>3.166</v>
      </c>
      <c r="T21" s="92">
        <v>3.3870536</v>
      </c>
      <c r="U21" s="92">
        <v>0</v>
      </c>
      <c r="V21" s="92">
        <f t="shared" si="4"/>
      </c>
      <c r="W21" s="87"/>
      <c r="X21" s="106">
        <v>11</v>
      </c>
      <c r="Y21" s="88">
        <v>97.149</v>
      </c>
      <c r="Z21" s="88">
        <v>103.096</v>
      </c>
      <c r="AA21" s="88">
        <v>0</v>
      </c>
      <c r="AB21" s="88">
        <f t="shared" si="5"/>
      </c>
    </row>
    <row r="22" spans="1:28" s="89" customFormat="1" ht="11.25" customHeight="1">
      <c r="A22" s="83" t="s">
        <v>269</v>
      </c>
      <c r="B22" s="85"/>
      <c r="C22" s="85"/>
      <c r="D22" s="105">
        <v>2</v>
      </c>
      <c r="E22" s="92">
        <v>109.272</v>
      </c>
      <c r="F22" s="92">
        <v>107.934</v>
      </c>
      <c r="G22" s="92"/>
      <c r="H22" s="92"/>
      <c r="I22" s="87"/>
      <c r="J22" s="106">
        <v>11</v>
      </c>
      <c r="K22" s="88">
        <v>835.4</v>
      </c>
      <c r="L22" s="88">
        <v>805.3590000000002</v>
      </c>
      <c r="M22" s="88">
        <v>0</v>
      </c>
      <c r="N22" s="87">
        <f t="shared" si="1"/>
      </c>
      <c r="O22" s="83" t="s">
        <v>179</v>
      </c>
      <c r="P22" s="85"/>
      <c r="Q22" s="85"/>
      <c r="R22" s="105">
        <v>2</v>
      </c>
      <c r="S22" s="92">
        <v>11.081</v>
      </c>
      <c r="T22" s="92">
        <v>11.489253000000001</v>
      </c>
      <c r="U22" s="92">
        <v>11.226</v>
      </c>
      <c r="V22" s="92">
        <f t="shared" si="4"/>
        <v>97.70870221066592</v>
      </c>
      <c r="W22" s="87"/>
      <c r="X22" s="106">
        <v>2</v>
      </c>
      <c r="Y22" s="88">
        <v>581.503</v>
      </c>
      <c r="Z22" s="88">
        <v>591.8580000000001</v>
      </c>
      <c r="AA22" s="88">
        <v>585.5260000000001</v>
      </c>
      <c r="AB22" s="88">
        <f t="shared" si="5"/>
        <v>98.93014878568846</v>
      </c>
    </row>
    <row r="23" spans="1:28" s="89" customFormat="1" ht="11.25" customHeight="1">
      <c r="A23" s="83"/>
      <c r="B23" s="85"/>
      <c r="C23" s="85"/>
      <c r="D23" s="105"/>
      <c r="E23" s="92"/>
      <c r="F23" s="92"/>
      <c r="G23" s="92"/>
      <c r="H23" s="92"/>
      <c r="I23" s="87"/>
      <c r="J23" s="106"/>
      <c r="K23" s="88"/>
      <c r="L23" s="88"/>
      <c r="M23" s="88"/>
      <c r="N23" s="87"/>
      <c r="O23" s="83" t="s">
        <v>180</v>
      </c>
      <c r="P23" s="85"/>
      <c r="Q23" s="85"/>
      <c r="R23" s="105">
        <v>2</v>
      </c>
      <c r="S23" s="92">
        <v>6.705</v>
      </c>
      <c r="T23" s="92">
        <v>6.761845999999999</v>
      </c>
      <c r="U23" s="92">
        <v>6.534110000000001</v>
      </c>
      <c r="V23" s="92">
        <f t="shared" si="4"/>
        <v>96.6320439714244</v>
      </c>
      <c r="W23" s="87"/>
      <c r="X23" s="106">
        <v>1</v>
      </c>
      <c r="Y23" s="88">
        <v>404.96200000000005</v>
      </c>
      <c r="Z23" s="88">
        <v>388.025</v>
      </c>
      <c r="AA23" s="88"/>
      <c r="AB23" s="88">
        <f t="shared" si="5"/>
      </c>
    </row>
    <row r="24" spans="1:28" s="89" customFormat="1" ht="11.25" customHeight="1">
      <c r="A24" s="83" t="s">
        <v>130</v>
      </c>
      <c r="B24" s="85"/>
      <c r="C24" s="85"/>
      <c r="D24" s="105"/>
      <c r="E24" s="92"/>
      <c r="F24" s="92"/>
      <c r="G24" s="92"/>
      <c r="H24" s="92"/>
      <c r="I24" s="87"/>
      <c r="J24" s="106"/>
      <c r="K24" s="88"/>
      <c r="L24" s="88"/>
      <c r="M24" s="88"/>
      <c r="N24" s="87"/>
      <c r="O24" s="83" t="s">
        <v>283</v>
      </c>
      <c r="P24" s="85"/>
      <c r="Q24" s="85"/>
      <c r="R24" s="105">
        <v>9</v>
      </c>
      <c r="S24" s="92">
        <v>6.866</v>
      </c>
      <c r="T24" s="92">
        <v>6.194</v>
      </c>
      <c r="U24" s="92">
        <v>6.186</v>
      </c>
      <c r="V24" s="92">
        <f t="shared" si="4"/>
        <v>99.87084275104941</v>
      </c>
      <c r="W24" s="87"/>
      <c r="X24" s="106">
        <v>12</v>
      </c>
      <c r="Y24" s="88">
        <v>86.013</v>
      </c>
      <c r="Z24" s="88">
        <v>74.47000000000003</v>
      </c>
      <c r="AA24" s="88">
        <v>81.05499999999998</v>
      </c>
      <c r="AB24" s="88">
        <f t="shared" si="5"/>
        <v>108.84248690747945</v>
      </c>
    </row>
    <row r="25" spans="1:28" s="89" customFormat="1" ht="11.25" customHeight="1">
      <c r="A25" s="83" t="s">
        <v>131</v>
      </c>
      <c r="B25" s="85"/>
      <c r="C25" s="85"/>
      <c r="D25" s="105">
        <v>11</v>
      </c>
      <c r="E25" s="92">
        <v>9.355</v>
      </c>
      <c r="F25" s="92">
        <v>9.941</v>
      </c>
      <c r="G25" s="92">
        <v>0</v>
      </c>
      <c r="H25" s="92">
        <f aca="true" t="shared" si="6" ref="H25:H32">IF(AND(F25&gt;0,G25&gt;0),G25*100/F25,"")</f>
      </c>
      <c r="I25" s="87"/>
      <c r="J25" s="106">
        <v>11</v>
      </c>
      <c r="K25" s="88">
        <v>17.761000000000003</v>
      </c>
      <c r="L25" s="88">
        <v>19.817</v>
      </c>
      <c r="M25" s="88">
        <v>0</v>
      </c>
      <c r="N25" s="87">
        <f aca="true" t="shared" si="7" ref="N25:N32">IF(AND(L25&gt;0,M25&gt;0),M25*100/L25,"")</f>
      </c>
      <c r="O25" s="83" t="s">
        <v>284</v>
      </c>
      <c r="P25" s="85"/>
      <c r="Q25" s="85"/>
      <c r="R25" s="105">
        <v>10</v>
      </c>
      <c r="S25" s="87">
        <v>28.199999999999996</v>
      </c>
      <c r="T25" s="87">
        <v>25.8</v>
      </c>
      <c r="U25" s="87">
        <v>23.51</v>
      </c>
      <c r="V25" s="92">
        <f t="shared" si="4"/>
        <v>91.12403100775194</v>
      </c>
      <c r="W25" s="87"/>
      <c r="X25" s="106">
        <v>12</v>
      </c>
      <c r="Y25" s="88">
        <v>4.818</v>
      </c>
      <c r="Z25" s="88">
        <v>4.8100000000000005</v>
      </c>
      <c r="AA25" s="88">
        <v>4.029</v>
      </c>
      <c r="AB25" s="88">
        <f t="shared" si="5"/>
        <v>83.76299376299374</v>
      </c>
    </row>
    <row r="26" spans="1:28" s="89" customFormat="1" ht="11.25" customHeight="1">
      <c r="A26" s="83" t="s">
        <v>132</v>
      </c>
      <c r="B26" s="85"/>
      <c r="C26" s="85"/>
      <c r="D26" s="105">
        <v>2</v>
      </c>
      <c r="E26" s="92">
        <v>47.109</v>
      </c>
      <c r="F26" s="92">
        <v>43.57</v>
      </c>
      <c r="G26" s="92">
        <v>35.711</v>
      </c>
      <c r="H26" s="92">
        <f t="shared" si="6"/>
        <v>81.96235942162038</v>
      </c>
      <c r="I26" s="87"/>
      <c r="J26" s="106">
        <v>8</v>
      </c>
      <c r="K26" s="88">
        <v>53.625</v>
      </c>
      <c r="L26" s="88">
        <v>50.86299999999999</v>
      </c>
      <c r="M26" s="88">
        <v>0</v>
      </c>
      <c r="N26" s="87">
        <f t="shared" si="7"/>
      </c>
      <c r="O26" s="83" t="s">
        <v>181</v>
      </c>
      <c r="P26" s="85"/>
      <c r="Q26" s="85"/>
      <c r="R26" s="105">
        <v>11</v>
      </c>
      <c r="S26" s="92">
        <v>2.683</v>
      </c>
      <c r="T26" s="92">
        <v>2.693</v>
      </c>
      <c r="U26" s="92">
        <v>2.971</v>
      </c>
      <c r="V26" s="92">
        <f t="shared" si="4"/>
        <v>110.32305978462682</v>
      </c>
      <c r="W26" s="87"/>
      <c r="X26" s="106">
        <v>12</v>
      </c>
      <c r="Y26" s="88">
        <v>81.803</v>
      </c>
      <c r="Z26" s="88">
        <v>81.49074999999999</v>
      </c>
      <c r="AA26" s="88">
        <v>92.853</v>
      </c>
      <c r="AB26" s="88">
        <f t="shared" si="5"/>
        <v>113.94299352994052</v>
      </c>
    </row>
    <row r="27" spans="1:28" s="89" customFormat="1" ht="11.25" customHeight="1">
      <c r="A27" s="83" t="s">
        <v>133</v>
      </c>
      <c r="B27" s="85"/>
      <c r="C27" s="85"/>
      <c r="D27" s="105">
        <v>2</v>
      </c>
      <c r="E27" s="92">
        <v>26.427</v>
      </c>
      <c r="F27" s="92">
        <v>36.316</v>
      </c>
      <c r="G27" s="92">
        <v>34.558</v>
      </c>
      <c r="H27" s="92">
        <f t="shared" si="6"/>
        <v>95.15915849763189</v>
      </c>
      <c r="I27" s="87"/>
      <c r="J27" s="106">
        <v>8</v>
      </c>
      <c r="K27" s="88">
        <v>29.826999999999998</v>
      </c>
      <c r="L27" s="88">
        <v>18.524</v>
      </c>
      <c r="M27" s="88">
        <v>0</v>
      </c>
      <c r="N27" s="87">
        <f t="shared" si="7"/>
      </c>
      <c r="O27" s="83"/>
      <c r="P27" s="85"/>
      <c r="Q27" s="85"/>
      <c r="R27" s="105"/>
      <c r="S27" s="92"/>
      <c r="T27" s="92"/>
      <c r="U27" s="92"/>
      <c r="V27" s="92"/>
      <c r="W27" s="87"/>
      <c r="X27" s="106"/>
      <c r="Y27" s="88"/>
      <c r="Z27" s="88"/>
      <c r="AA27" s="88"/>
      <c r="AB27" s="88"/>
    </row>
    <row r="28" spans="1:28" s="89" customFormat="1" ht="11.25" customHeight="1">
      <c r="A28" s="83" t="s">
        <v>134</v>
      </c>
      <c r="B28" s="85"/>
      <c r="C28" s="85"/>
      <c r="D28" s="105">
        <v>2</v>
      </c>
      <c r="E28" s="92">
        <v>33.708</v>
      </c>
      <c r="F28" s="92">
        <v>39.809</v>
      </c>
      <c r="G28" s="92">
        <v>49.175</v>
      </c>
      <c r="H28" s="92">
        <f t="shared" si="6"/>
        <v>123.52734306312644</v>
      </c>
      <c r="I28" s="87"/>
      <c r="J28" s="106">
        <v>8</v>
      </c>
      <c r="K28" s="88">
        <v>37.42</v>
      </c>
      <c r="L28" s="88">
        <v>38.961999999999996</v>
      </c>
      <c r="M28" s="88">
        <v>0</v>
      </c>
      <c r="N28" s="87">
        <f t="shared" si="7"/>
      </c>
      <c r="O28" s="83" t="s">
        <v>182</v>
      </c>
      <c r="P28" s="85"/>
      <c r="Q28" s="85"/>
      <c r="R28" s="105"/>
      <c r="S28" s="92"/>
      <c r="T28" s="92"/>
      <c r="U28" s="92"/>
      <c r="V28" s="92"/>
      <c r="W28" s="87"/>
      <c r="X28" s="106"/>
      <c r="Y28" s="88"/>
      <c r="Z28" s="88"/>
      <c r="AA28" s="88"/>
      <c r="AB28" s="88"/>
    </row>
    <row r="29" spans="1:28" s="89" customFormat="1" ht="12" customHeight="1">
      <c r="A29" s="83" t="s">
        <v>135</v>
      </c>
      <c r="B29" s="85"/>
      <c r="C29" s="85"/>
      <c r="D29" s="105">
        <v>11</v>
      </c>
      <c r="E29" s="92">
        <v>155.409</v>
      </c>
      <c r="F29" s="92">
        <v>173.328</v>
      </c>
      <c r="G29" s="92">
        <v>158.36304</v>
      </c>
      <c r="H29" s="92">
        <f t="shared" si="6"/>
        <v>91.36610357241763</v>
      </c>
      <c r="I29" s="87"/>
      <c r="J29" s="106">
        <v>8</v>
      </c>
      <c r="K29" s="88">
        <v>273.954</v>
      </c>
      <c r="L29" s="88">
        <v>194.32599999999996</v>
      </c>
      <c r="M29" s="88">
        <v>0</v>
      </c>
      <c r="N29" s="87">
        <f t="shared" si="7"/>
      </c>
      <c r="O29" s="83" t="s">
        <v>183</v>
      </c>
      <c r="P29" s="85"/>
      <c r="Q29" s="85"/>
      <c r="R29" s="105">
        <v>0</v>
      </c>
      <c r="S29" s="92">
        <v>0</v>
      </c>
      <c r="T29" s="92">
        <v>0</v>
      </c>
      <c r="U29" s="92">
        <v>0</v>
      </c>
      <c r="V29" s="92">
        <f aca="true" t="shared" si="8" ref="V29:V34">IF(AND(T29&gt;0,U29&gt;0),U29*100/T29,"")</f>
      </c>
      <c r="W29" s="87"/>
      <c r="X29" s="106">
        <v>2</v>
      </c>
      <c r="Y29" s="88">
        <v>3654.7569999999996</v>
      </c>
      <c r="Z29" s="88">
        <v>3335.5009999999997</v>
      </c>
      <c r="AA29" s="88">
        <v>0</v>
      </c>
      <c r="AB29" s="88">
        <f aca="true" t="shared" si="9" ref="AB29:AB35">IF(AND(Z29&gt;0,AA29&gt;0),AA29*100/Z29,"")</f>
      </c>
    </row>
    <row r="30" spans="1:28" s="89" customFormat="1" ht="11.25" customHeight="1">
      <c r="A30" s="83" t="s">
        <v>136</v>
      </c>
      <c r="B30" s="85"/>
      <c r="C30" s="85"/>
      <c r="D30" s="105">
        <v>2</v>
      </c>
      <c r="E30" s="92">
        <v>94.001</v>
      </c>
      <c r="F30" s="92">
        <v>125.441</v>
      </c>
      <c r="G30" s="92">
        <v>113.39</v>
      </c>
      <c r="H30" s="92">
        <f t="shared" si="6"/>
        <v>90.39309316730575</v>
      </c>
      <c r="I30" s="87"/>
      <c r="J30" s="106">
        <v>8</v>
      </c>
      <c r="K30" s="88">
        <v>114.932</v>
      </c>
      <c r="L30" s="88">
        <v>80.293</v>
      </c>
      <c r="M30" s="88">
        <v>0</v>
      </c>
      <c r="N30" s="87">
        <f t="shared" si="7"/>
      </c>
      <c r="O30" s="83" t="s">
        <v>184</v>
      </c>
      <c r="P30" s="85"/>
      <c r="Q30" s="85"/>
      <c r="R30" s="105">
        <v>0</v>
      </c>
      <c r="S30" s="92">
        <v>0</v>
      </c>
      <c r="T30" s="92">
        <v>0</v>
      </c>
      <c r="U30" s="92">
        <v>0</v>
      </c>
      <c r="V30" s="92">
        <f t="shared" si="8"/>
      </c>
      <c r="W30" s="87"/>
      <c r="X30" s="106">
        <v>2</v>
      </c>
      <c r="Y30" s="88">
        <v>995.895</v>
      </c>
      <c r="Z30" s="88">
        <v>935.718</v>
      </c>
      <c r="AA30" s="88">
        <v>0</v>
      </c>
      <c r="AB30" s="88">
        <f t="shared" si="9"/>
      </c>
    </row>
    <row r="31" spans="1:28" s="89" customFormat="1" ht="11.25" customHeight="1">
      <c r="A31" s="83" t="s">
        <v>137</v>
      </c>
      <c r="B31" s="85"/>
      <c r="C31" s="85"/>
      <c r="D31" s="105">
        <v>11</v>
      </c>
      <c r="E31" s="92">
        <v>3.577</v>
      </c>
      <c r="F31" s="92">
        <v>3.514</v>
      </c>
      <c r="G31" s="92">
        <v>2.1816</v>
      </c>
      <c r="H31" s="92">
        <f t="shared" si="6"/>
        <v>62.08309618668185</v>
      </c>
      <c r="I31" s="87"/>
      <c r="J31" s="106">
        <v>8</v>
      </c>
      <c r="K31" s="88">
        <v>3.3729999999999998</v>
      </c>
      <c r="L31" s="88">
        <v>2.706</v>
      </c>
      <c r="M31" s="88">
        <v>0</v>
      </c>
      <c r="N31" s="87">
        <f t="shared" si="7"/>
      </c>
      <c r="O31" s="83" t="s">
        <v>185</v>
      </c>
      <c r="P31" s="85"/>
      <c r="Q31" s="85"/>
      <c r="R31" s="105">
        <v>0</v>
      </c>
      <c r="S31" s="92">
        <v>0</v>
      </c>
      <c r="T31" s="92">
        <v>0</v>
      </c>
      <c r="U31" s="92">
        <v>0</v>
      </c>
      <c r="V31" s="92">
        <f t="shared" si="8"/>
      </c>
      <c r="W31" s="87"/>
      <c r="X31" s="106">
        <v>2</v>
      </c>
      <c r="Y31" s="88">
        <v>73.293</v>
      </c>
      <c r="Z31" s="88">
        <v>79.28</v>
      </c>
      <c r="AA31" s="88">
        <v>0</v>
      </c>
      <c r="AB31" s="88">
        <f t="shared" si="9"/>
      </c>
    </row>
    <row r="32" spans="1:28" s="89" customFormat="1" ht="11.25" customHeight="1">
      <c r="A32" s="83" t="s">
        <v>138</v>
      </c>
      <c r="B32" s="85"/>
      <c r="C32" s="85"/>
      <c r="D32" s="105">
        <v>2</v>
      </c>
      <c r="E32" s="92">
        <v>71.777</v>
      </c>
      <c r="F32" s="92">
        <v>66.519</v>
      </c>
      <c r="G32" s="92">
        <v>65.492</v>
      </c>
      <c r="H32" s="92">
        <f t="shared" si="6"/>
        <v>98.45608021768217</v>
      </c>
      <c r="I32" s="87"/>
      <c r="J32" s="106">
        <v>8</v>
      </c>
      <c r="K32" s="88">
        <v>92.587</v>
      </c>
      <c r="L32" s="88">
        <v>51.536500000000004</v>
      </c>
      <c r="M32" s="88">
        <v>0</v>
      </c>
      <c r="N32" s="87">
        <f t="shared" si="7"/>
      </c>
      <c r="O32" s="83" t="s">
        <v>186</v>
      </c>
      <c r="P32" s="85"/>
      <c r="Q32" s="85"/>
      <c r="R32" s="105">
        <v>0</v>
      </c>
      <c r="S32" s="92">
        <v>0</v>
      </c>
      <c r="T32" s="92">
        <v>0</v>
      </c>
      <c r="U32" s="92">
        <v>0</v>
      </c>
      <c r="V32" s="92">
        <f t="shared" si="8"/>
      </c>
      <c r="W32" s="87"/>
      <c r="X32" s="106">
        <v>12</v>
      </c>
      <c r="Y32" s="88">
        <v>214.017</v>
      </c>
      <c r="Z32" s="88">
        <v>156.406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105"/>
      <c r="E33" s="92"/>
      <c r="F33" s="92"/>
      <c r="G33" s="92"/>
      <c r="H33" s="92"/>
      <c r="I33" s="87"/>
      <c r="J33" s="106"/>
      <c r="K33" s="88"/>
      <c r="L33" s="88"/>
      <c r="M33" s="88"/>
      <c r="N33" s="87"/>
      <c r="O33" s="83" t="s">
        <v>187</v>
      </c>
      <c r="P33" s="85"/>
      <c r="Q33" s="85"/>
      <c r="R33" s="105">
        <v>0</v>
      </c>
      <c r="S33" s="92">
        <v>0</v>
      </c>
      <c r="T33" s="92">
        <v>0</v>
      </c>
      <c r="U33" s="92">
        <v>0</v>
      </c>
      <c r="V33" s="92">
        <f t="shared" si="8"/>
      </c>
      <c r="W33" s="87"/>
      <c r="X33" s="106">
        <v>1</v>
      </c>
      <c r="Y33" s="88">
        <v>1544.061</v>
      </c>
      <c r="Z33" s="88">
        <v>1272.5679999999998</v>
      </c>
      <c r="AA33" s="88">
        <v>0</v>
      </c>
      <c r="AB33" s="88">
        <f t="shared" si="9"/>
      </c>
    </row>
    <row r="34" spans="1:28" s="89" customFormat="1" ht="11.25" customHeight="1">
      <c r="A34" s="83" t="s">
        <v>139</v>
      </c>
      <c r="B34" s="85"/>
      <c r="C34" s="85"/>
      <c r="D34" s="105"/>
      <c r="E34" s="92"/>
      <c r="F34" s="92"/>
      <c r="G34" s="92"/>
      <c r="H34" s="92"/>
      <c r="I34" s="87"/>
      <c r="J34" s="106"/>
      <c r="K34" s="88"/>
      <c r="L34" s="88"/>
      <c r="M34" s="88"/>
      <c r="N34" s="87"/>
      <c r="O34" s="83" t="s">
        <v>188</v>
      </c>
      <c r="P34" s="85"/>
      <c r="Q34" s="85"/>
      <c r="R34" s="105">
        <v>0</v>
      </c>
      <c r="S34" s="92">
        <v>0</v>
      </c>
      <c r="T34" s="92">
        <v>0</v>
      </c>
      <c r="U34" s="92">
        <v>0</v>
      </c>
      <c r="V34" s="92">
        <f t="shared" si="8"/>
      </c>
      <c r="W34" s="87"/>
      <c r="X34" s="106">
        <v>1</v>
      </c>
      <c r="Y34" s="88">
        <v>584.8330000000001</v>
      </c>
      <c r="Z34" s="88">
        <v>575.287</v>
      </c>
      <c r="AA34" s="88">
        <v>0</v>
      </c>
      <c r="AB34" s="88">
        <f t="shared" si="9"/>
      </c>
    </row>
    <row r="35" spans="1:28" s="89" customFormat="1" ht="11.25" customHeight="1">
      <c r="A35" s="83" t="s">
        <v>140</v>
      </c>
      <c r="B35" s="85"/>
      <c r="C35" s="85"/>
      <c r="D35" s="105">
        <v>2</v>
      </c>
      <c r="E35" s="92">
        <v>3.909</v>
      </c>
      <c r="F35" s="92">
        <v>3.969</v>
      </c>
      <c r="G35" s="92">
        <v>3.821</v>
      </c>
      <c r="H35" s="92">
        <f>IF(AND(F35&gt;0,G35&gt;0),G35*100/F35,"")</f>
        <v>96.2711010330058</v>
      </c>
      <c r="I35" s="87"/>
      <c r="J35" s="106">
        <v>2</v>
      </c>
      <c r="K35" s="88">
        <v>109.713</v>
      </c>
      <c r="L35" s="88">
        <v>96.383</v>
      </c>
      <c r="M35" s="88">
        <v>100.49000000000001</v>
      </c>
      <c r="N35" s="87">
        <f>IF(AND(L35&gt;0,M35&gt;0),M35*100/L35,"")</f>
        <v>104.2611248871689</v>
      </c>
      <c r="O35" s="83" t="s">
        <v>267</v>
      </c>
      <c r="Y35" s="88">
        <f>Y32+Y33+Y34</f>
        <v>2342.911</v>
      </c>
      <c r="Z35" s="88">
        <f>Z32+Z33+Z34</f>
        <v>2004.2609999999997</v>
      </c>
      <c r="AA35" s="88">
        <f>AA32+AA33+AA34</f>
        <v>0</v>
      </c>
      <c r="AB35" s="88">
        <f t="shared" si="9"/>
      </c>
    </row>
    <row r="36" spans="1:28" s="89" customFormat="1" ht="11.25" customHeight="1">
      <c r="A36" s="83" t="s">
        <v>141</v>
      </c>
      <c r="B36" s="85"/>
      <c r="C36" s="85"/>
      <c r="D36" s="105">
        <v>2</v>
      </c>
      <c r="E36" s="92">
        <v>15.56</v>
      </c>
      <c r="F36" s="92">
        <v>15.457</v>
      </c>
      <c r="G36" s="92">
        <v>15.272</v>
      </c>
      <c r="H36" s="92">
        <f>IF(AND(F36&gt;0,G36&gt;0),G36*100/F36,"")</f>
        <v>98.80313126738695</v>
      </c>
      <c r="I36" s="87"/>
      <c r="J36" s="106">
        <v>6</v>
      </c>
      <c r="K36" s="88">
        <v>447.0570000000001</v>
      </c>
      <c r="L36" s="88">
        <v>484.92499999999995</v>
      </c>
      <c r="M36" s="88">
        <v>0</v>
      </c>
      <c r="N36" s="87">
        <f>IF(AND(L36&gt;0,M36&gt;0),M36*100/L36,"")</f>
      </c>
      <c r="O36" s="83"/>
      <c r="P36" s="85"/>
      <c r="Q36" s="85"/>
      <c r="R36" s="105"/>
      <c r="S36" s="92"/>
      <c r="T36" s="92"/>
      <c r="U36" s="92"/>
      <c r="V36" s="92"/>
      <c r="W36" s="87"/>
      <c r="X36" s="106"/>
      <c r="Y36" s="88"/>
      <c r="Z36" s="88"/>
      <c r="AA36" s="88"/>
      <c r="AB36" s="88"/>
    </row>
    <row r="37" spans="1:28" s="89" customFormat="1" ht="11.25" customHeight="1">
      <c r="A37" s="83" t="s">
        <v>142</v>
      </c>
      <c r="B37" s="85"/>
      <c r="C37" s="85"/>
      <c r="D37" s="105">
        <v>2</v>
      </c>
      <c r="E37" s="92">
        <v>31.323</v>
      </c>
      <c r="F37" s="92">
        <v>34.243</v>
      </c>
      <c r="G37" s="92"/>
      <c r="H37" s="92">
        <f>IF(AND(F37&gt;0,G37&gt;0),G37*100/F37,"")</f>
      </c>
      <c r="I37" s="87"/>
      <c r="J37" s="106">
        <v>9</v>
      </c>
      <c r="K37" s="88">
        <v>902.038</v>
      </c>
      <c r="L37" s="88">
        <v>1018.3539999999997</v>
      </c>
      <c r="M37" s="88">
        <v>0</v>
      </c>
      <c r="N37" s="87">
        <f>IF(AND(L37&gt;0,M37&gt;0),M37*100/L37,"")</f>
      </c>
      <c r="O37" s="83" t="s">
        <v>189</v>
      </c>
      <c r="P37" s="85"/>
      <c r="Q37" s="85"/>
      <c r="R37" s="105"/>
      <c r="S37" s="92"/>
      <c r="T37" s="92"/>
      <c r="U37" s="92"/>
      <c r="V37" s="92"/>
      <c r="W37" s="87"/>
      <c r="X37" s="106"/>
      <c r="Y37" s="88"/>
      <c r="Z37" s="88"/>
      <c r="AA37" s="88"/>
      <c r="AB37" s="88"/>
    </row>
    <row r="38" spans="1:28" s="89" customFormat="1" ht="11.25" customHeight="1">
      <c r="A38" s="83" t="s">
        <v>143</v>
      </c>
      <c r="B38" s="85"/>
      <c r="C38" s="85"/>
      <c r="D38" s="105">
        <v>12</v>
      </c>
      <c r="E38" s="92">
        <v>21.344</v>
      </c>
      <c r="F38" s="92">
        <v>20.393</v>
      </c>
      <c r="G38" s="92">
        <v>0</v>
      </c>
      <c r="H38" s="92">
        <f>IF(AND(F38&gt;0,G38&gt;0),G38*100/F38,"")</f>
      </c>
      <c r="I38" s="87"/>
      <c r="J38" s="106">
        <v>12</v>
      </c>
      <c r="K38" s="88">
        <v>787.396</v>
      </c>
      <c r="L38" s="88">
        <v>765.5319999999999</v>
      </c>
      <c r="M38" s="88">
        <v>0</v>
      </c>
      <c r="N38" s="87">
        <f>IF(AND(L38&gt;0,M38&gt;0),M38*100/L38,"")</f>
      </c>
      <c r="O38" s="83" t="s">
        <v>190</v>
      </c>
      <c r="P38" s="85"/>
      <c r="Q38" s="85"/>
      <c r="R38" s="105">
        <v>0</v>
      </c>
      <c r="S38" s="92">
        <v>0</v>
      </c>
      <c r="T38" s="92">
        <v>0</v>
      </c>
      <c r="U38" s="92">
        <v>0</v>
      </c>
      <c r="V38" s="92">
        <f>IF(AND(T38&gt;0,U38&gt;0),U38*100/T38,"")</f>
      </c>
      <c r="W38" s="87"/>
      <c r="X38" s="106">
        <v>11</v>
      </c>
      <c r="Y38" s="88">
        <v>79.432</v>
      </c>
      <c r="Z38" s="88">
        <v>98.15200000000002</v>
      </c>
      <c r="AA38" s="88">
        <v>0</v>
      </c>
      <c r="AB38" s="88">
        <f aca="true" t="shared" si="10" ref="AB38:AB55">IF(AND(Z38&gt;0,AA38&gt;0),AA38*100/Z38,"")</f>
      </c>
    </row>
    <row r="39" spans="1:28" s="89" customFormat="1" ht="11.25" customHeight="1">
      <c r="A39" s="83" t="s">
        <v>144</v>
      </c>
      <c r="B39" s="85"/>
      <c r="C39" s="85"/>
      <c r="D39" s="105">
        <v>12</v>
      </c>
      <c r="E39" s="92">
        <v>72.136</v>
      </c>
      <c r="F39" s="92">
        <v>74.062</v>
      </c>
      <c r="G39" s="92">
        <v>0</v>
      </c>
      <c r="H39" s="92">
        <f>IF(AND(F39&gt;0,G39&gt;0),G39*100/F39,"")</f>
      </c>
      <c r="I39" s="87"/>
      <c r="J39" s="106">
        <v>12</v>
      </c>
      <c r="K39" s="88">
        <v>2246.204</v>
      </c>
      <c r="L39" s="88">
        <v>2365.194</v>
      </c>
      <c r="M39" s="88">
        <v>0</v>
      </c>
      <c r="N39" s="87">
        <f>IF(AND(L39&gt;0,M39&gt;0),M39*100/L39,"")</f>
      </c>
      <c r="O39" s="83" t="s">
        <v>191</v>
      </c>
      <c r="P39" s="85"/>
      <c r="Q39" s="85"/>
      <c r="R39" s="105">
        <v>0</v>
      </c>
      <c r="S39" s="92">
        <v>0</v>
      </c>
      <c r="T39" s="92">
        <v>0</v>
      </c>
      <c r="U39" s="92">
        <v>0</v>
      </c>
      <c r="V39" s="92">
        <f>IF(AND(T39&gt;0,U39&gt;0),U39*100/T39,"")</f>
      </c>
      <c r="W39" s="87"/>
      <c r="X39" s="106">
        <v>11</v>
      </c>
      <c r="Y39" s="88">
        <v>541.7320000000001</v>
      </c>
      <c r="Z39" s="88">
        <v>515.443</v>
      </c>
      <c r="AA39" s="88">
        <v>0</v>
      </c>
      <c r="AB39" s="88">
        <f t="shared" si="10"/>
      </c>
    </row>
    <row r="40" spans="1:28" s="89" customFormat="1" ht="11.25" customHeight="1">
      <c r="A40" s="83"/>
      <c r="B40" s="85"/>
      <c r="C40" s="85"/>
      <c r="D40" s="105"/>
      <c r="E40" s="92"/>
      <c r="F40" s="92"/>
      <c r="G40" s="92"/>
      <c r="H40" s="92"/>
      <c r="I40" s="87"/>
      <c r="J40" s="106"/>
      <c r="K40" s="88"/>
      <c r="L40" s="88"/>
      <c r="M40" s="88"/>
      <c r="N40" s="87"/>
      <c r="O40" s="89" t="s">
        <v>268</v>
      </c>
      <c r="X40" s="89">
        <v>11</v>
      </c>
      <c r="Y40" s="88">
        <f>SUM(Y38:Y39)</f>
        <v>621.1640000000001</v>
      </c>
      <c r="Z40" s="88">
        <f>SUM(Z38:Z39)</f>
        <v>613.595</v>
      </c>
      <c r="AA40" s="88">
        <f>SUM(AA38:AA39)</f>
        <v>0</v>
      </c>
      <c r="AB40" s="88">
        <f t="shared" si="10"/>
      </c>
    </row>
    <row r="41" spans="1:28" s="89" customFormat="1" ht="11.25" customHeight="1">
      <c r="A41" s="83" t="s">
        <v>145</v>
      </c>
      <c r="B41" s="85"/>
      <c r="C41" s="85"/>
      <c r="D41" s="105"/>
      <c r="E41" s="92"/>
      <c r="F41" s="92"/>
      <c r="G41" s="92"/>
      <c r="H41" s="92"/>
      <c r="I41" s="87"/>
      <c r="J41" s="106"/>
      <c r="K41" s="88"/>
      <c r="L41" s="88"/>
      <c r="M41" s="88"/>
      <c r="N41" s="87"/>
      <c r="O41" s="83" t="s">
        <v>192</v>
      </c>
      <c r="P41" s="85"/>
      <c r="Q41" s="85"/>
      <c r="R41" s="105">
        <v>0</v>
      </c>
      <c r="S41" s="92">
        <v>0</v>
      </c>
      <c r="T41" s="92">
        <v>0</v>
      </c>
      <c r="U41" s="92">
        <v>0</v>
      </c>
      <c r="V41" s="92">
        <f aca="true" t="shared" si="11" ref="V41:V55">IF(AND(T41&gt;0,U41&gt;0),U41*100/T41,"")</f>
      </c>
      <c r="W41" s="87"/>
      <c r="X41" s="106">
        <v>11</v>
      </c>
      <c r="Y41" s="88">
        <v>349.247</v>
      </c>
      <c r="Z41" s="88">
        <v>358.0870000000001</v>
      </c>
      <c r="AA41" s="88">
        <v>0</v>
      </c>
      <c r="AB41" s="88">
        <f t="shared" si="10"/>
      </c>
    </row>
    <row r="42" spans="1:28" s="89" customFormat="1" ht="11.25" customHeight="1">
      <c r="A42" s="83" t="s">
        <v>146</v>
      </c>
      <c r="B42" s="85"/>
      <c r="C42" s="85"/>
      <c r="D42" s="105">
        <v>1</v>
      </c>
      <c r="E42" s="92">
        <v>7.202</v>
      </c>
      <c r="F42" s="92">
        <v>7.253</v>
      </c>
      <c r="G42" s="92">
        <v>7.579</v>
      </c>
      <c r="H42" s="92">
        <f aca="true" t="shared" si="12" ref="H42:H49">IF(AND(F42&gt;0,G42&gt;0),G42*100/F42,"")</f>
        <v>104.49469185164759</v>
      </c>
      <c r="I42" s="87"/>
      <c r="J42" s="106">
        <v>9</v>
      </c>
      <c r="K42" s="88">
        <v>660.5319999999999</v>
      </c>
      <c r="L42" s="88">
        <v>661.378</v>
      </c>
      <c r="M42" s="88">
        <v>0</v>
      </c>
      <c r="N42" s="87">
        <f aca="true" t="shared" si="13" ref="N42:N49">IF(AND(L42&gt;0,M42&gt;0),M42*100/L42,"")</f>
      </c>
      <c r="O42" s="83" t="s">
        <v>193</v>
      </c>
      <c r="P42" s="85"/>
      <c r="Q42" s="85"/>
      <c r="R42" s="105">
        <v>0</v>
      </c>
      <c r="S42" s="92">
        <v>0</v>
      </c>
      <c r="T42" s="92">
        <v>0</v>
      </c>
      <c r="U42" s="92">
        <v>0</v>
      </c>
      <c r="V42" s="92">
        <f t="shared" si="11"/>
      </c>
      <c r="W42" s="87"/>
      <c r="X42" s="106">
        <v>11</v>
      </c>
      <c r="Y42" s="88">
        <v>139.60500000000002</v>
      </c>
      <c r="Z42" s="88">
        <v>163.698</v>
      </c>
      <c r="AA42" s="88">
        <v>0</v>
      </c>
      <c r="AB42" s="88">
        <f t="shared" si="10"/>
      </c>
    </row>
    <row r="43" spans="1:28" s="89" customFormat="1" ht="11.25" customHeight="1">
      <c r="A43" s="83" t="s">
        <v>147</v>
      </c>
      <c r="B43" s="85"/>
      <c r="C43" s="85"/>
      <c r="D43" s="105">
        <v>12</v>
      </c>
      <c r="E43" s="92">
        <v>25.672</v>
      </c>
      <c r="F43" s="92">
        <v>29.117</v>
      </c>
      <c r="G43" s="92">
        <v>0</v>
      </c>
      <c r="H43" s="92">
        <f t="shared" si="12"/>
      </c>
      <c r="I43" s="87"/>
      <c r="J43" s="106">
        <v>12</v>
      </c>
      <c r="K43" s="88">
        <v>2353.826</v>
      </c>
      <c r="L43" s="88">
        <v>2682.461</v>
      </c>
      <c r="M43" s="88">
        <v>0</v>
      </c>
      <c r="N43" s="87">
        <f t="shared" si="13"/>
      </c>
      <c r="O43" s="83" t="s">
        <v>194</v>
      </c>
      <c r="P43" s="85"/>
      <c r="Q43" s="85"/>
      <c r="R43" s="105">
        <v>0</v>
      </c>
      <c r="S43" s="92">
        <v>0</v>
      </c>
      <c r="T43" s="92">
        <v>0</v>
      </c>
      <c r="U43" s="92">
        <v>0</v>
      </c>
      <c r="V43" s="92">
        <f t="shared" si="11"/>
      </c>
      <c r="W43" s="87"/>
      <c r="X43" s="106">
        <v>11</v>
      </c>
      <c r="Y43" s="88">
        <v>100.503</v>
      </c>
      <c r="Z43" s="88">
        <v>100.23</v>
      </c>
      <c r="AA43" s="88">
        <v>0</v>
      </c>
      <c r="AB43" s="88">
        <f t="shared" si="10"/>
      </c>
    </row>
    <row r="44" spans="1:28" s="89" customFormat="1" ht="11.25" customHeight="1">
      <c r="A44" s="83" t="s">
        <v>266</v>
      </c>
      <c r="B44" s="85"/>
      <c r="C44" s="85"/>
      <c r="D44" s="105">
        <v>12</v>
      </c>
      <c r="E44" s="92">
        <f>SUM(E42:E43)</f>
        <v>32.874</v>
      </c>
      <c r="F44" s="92">
        <f>SUM(F42:F43)</f>
        <v>36.370000000000005</v>
      </c>
      <c r="G44" s="92"/>
      <c r="H44" s="92">
        <f t="shared" si="12"/>
      </c>
      <c r="I44" s="87"/>
      <c r="J44" s="106">
        <v>9</v>
      </c>
      <c r="K44" s="92">
        <f>SUM(K42:K43)</f>
        <v>3014.358</v>
      </c>
      <c r="L44" s="92">
        <f>SUM(L42:L43)</f>
        <v>3343.839</v>
      </c>
      <c r="M44" s="92">
        <f>SUM(M42:M43)</f>
        <v>0</v>
      </c>
      <c r="N44" s="87">
        <f t="shared" si="13"/>
      </c>
      <c r="O44" s="83" t="s">
        <v>285</v>
      </c>
      <c r="P44" s="85"/>
      <c r="Q44" s="85"/>
      <c r="R44" s="105">
        <v>0</v>
      </c>
      <c r="S44" s="92">
        <v>0</v>
      </c>
      <c r="T44" s="92">
        <v>0</v>
      </c>
      <c r="U44" s="92">
        <v>0</v>
      </c>
      <c r="V44" s="92">
        <f t="shared" si="11"/>
      </c>
      <c r="W44" s="87"/>
      <c r="X44" s="106">
        <v>9</v>
      </c>
      <c r="Y44" s="88">
        <v>902.8839999999998</v>
      </c>
      <c r="Z44" s="88">
        <v>1024.885</v>
      </c>
      <c r="AA44" s="88">
        <v>0</v>
      </c>
      <c r="AB44" s="88">
        <f t="shared" si="10"/>
      </c>
    </row>
    <row r="45" spans="1:28" s="89" customFormat="1" ht="11.25" customHeight="1">
      <c r="A45" s="83" t="s">
        <v>270</v>
      </c>
      <c r="B45" s="85"/>
      <c r="C45" s="85"/>
      <c r="D45" s="105">
        <v>1</v>
      </c>
      <c r="E45" s="92">
        <v>60.814</v>
      </c>
      <c r="F45" s="92">
        <v>62.985</v>
      </c>
      <c r="G45" s="92">
        <v>0</v>
      </c>
      <c r="H45" s="92">
        <f t="shared" si="12"/>
      </c>
      <c r="I45" s="87"/>
      <c r="J45" s="106">
        <v>1</v>
      </c>
      <c r="K45" s="88">
        <v>165.596</v>
      </c>
      <c r="L45" s="88">
        <v>195.601</v>
      </c>
      <c r="M45" s="88">
        <v>0</v>
      </c>
      <c r="N45" s="87">
        <f t="shared" si="13"/>
      </c>
      <c r="O45" s="83" t="s">
        <v>195</v>
      </c>
      <c r="P45" s="85"/>
      <c r="Q45" s="85"/>
      <c r="R45" s="105">
        <v>0</v>
      </c>
      <c r="S45" s="92">
        <v>0</v>
      </c>
      <c r="T45" s="92">
        <v>0</v>
      </c>
      <c r="U45" s="92">
        <v>0</v>
      </c>
      <c r="V45" s="92">
        <f t="shared" si="11"/>
      </c>
      <c r="W45" s="87"/>
      <c r="X45" s="106">
        <v>11</v>
      </c>
      <c r="Y45" s="88">
        <v>193.59799999999998</v>
      </c>
      <c r="Z45" s="88">
        <v>178.916</v>
      </c>
      <c r="AA45" s="88">
        <v>0</v>
      </c>
      <c r="AB45" s="88">
        <f t="shared" si="10"/>
      </c>
    </row>
    <row r="46" spans="1:28" s="89" customFormat="1" ht="11.25" customHeight="1">
      <c r="A46" s="83" t="s">
        <v>148</v>
      </c>
      <c r="B46" s="85"/>
      <c r="C46" s="85"/>
      <c r="D46" s="105">
        <v>2</v>
      </c>
      <c r="E46" s="92">
        <v>717.674</v>
      </c>
      <c r="F46" s="92">
        <v>716.32823</v>
      </c>
      <c r="G46" s="92"/>
      <c r="H46" s="92">
        <f t="shared" si="12"/>
      </c>
      <c r="I46" s="87"/>
      <c r="J46" s="106">
        <v>11</v>
      </c>
      <c r="K46" s="88">
        <v>772.191</v>
      </c>
      <c r="L46" s="88">
        <v>887.903</v>
      </c>
      <c r="M46" s="88">
        <v>0</v>
      </c>
      <c r="N46" s="87">
        <f t="shared" si="13"/>
      </c>
      <c r="O46" s="83" t="s">
        <v>196</v>
      </c>
      <c r="P46" s="85"/>
      <c r="Q46" s="85"/>
      <c r="R46" s="105">
        <v>0</v>
      </c>
      <c r="S46" s="92">
        <v>0</v>
      </c>
      <c r="T46" s="92">
        <v>0</v>
      </c>
      <c r="U46" s="92">
        <v>0</v>
      </c>
      <c r="V46" s="92">
        <f t="shared" si="11"/>
      </c>
      <c r="W46" s="87"/>
      <c r="X46" s="106">
        <v>2</v>
      </c>
      <c r="Y46" s="88">
        <v>408.716</v>
      </c>
      <c r="Z46" s="88">
        <v>416.16499999999996</v>
      </c>
      <c r="AA46" s="88">
        <v>432.305</v>
      </c>
      <c r="AB46" s="88">
        <f t="shared" si="10"/>
        <v>103.87826943640144</v>
      </c>
    </row>
    <row r="47" spans="1:28" s="89" customFormat="1" ht="11.25" customHeight="1">
      <c r="A47" s="83" t="s">
        <v>149</v>
      </c>
      <c r="B47" s="85"/>
      <c r="C47" s="85"/>
      <c r="D47" s="105">
        <v>11</v>
      </c>
      <c r="E47" s="92">
        <v>0.995</v>
      </c>
      <c r="F47" s="92">
        <v>1.65876</v>
      </c>
      <c r="G47" s="92">
        <v>0</v>
      </c>
      <c r="H47" s="92">
        <f t="shared" si="12"/>
      </c>
      <c r="I47" s="87"/>
      <c r="J47" s="106">
        <v>11</v>
      </c>
      <c r="K47" s="88">
        <v>2.888</v>
      </c>
      <c r="L47" s="88">
        <v>4.865</v>
      </c>
      <c r="M47" s="88">
        <v>0</v>
      </c>
      <c r="N47" s="87">
        <f t="shared" si="13"/>
      </c>
      <c r="O47" s="83" t="s">
        <v>197</v>
      </c>
      <c r="P47" s="85"/>
      <c r="Q47" s="85"/>
      <c r="R47" s="105">
        <v>0</v>
      </c>
      <c r="S47" s="92">
        <v>0</v>
      </c>
      <c r="T47" s="92">
        <v>0</v>
      </c>
      <c r="U47" s="92">
        <v>0</v>
      </c>
      <c r="V47" s="92">
        <f t="shared" si="11"/>
      </c>
      <c r="W47" s="87"/>
      <c r="X47" s="106">
        <v>10</v>
      </c>
      <c r="Y47" s="88">
        <v>45.717999999999996</v>
      </c>
      <c r="Z47" s="88">
        <v>38.654999999999994</v>
      </c>
      <c r="AA47" s="88">
        <v>0</v>
      </c>
      <c r="AB47" s="88">
        <f t="shared" si="10"/>
      </c>
    </row>
    <row r="48" spans="1:28" s="89" customFormat="1" ht="11.25" customHeight="1">
      <c r="A48" s="83" t="s">
        <v>150</v>
      </c>
      <c r="B48" s="85"/>
      <c r="C48" s="85"/>
      <c r="D48" s="105">
        <v>2</v>
      </c>
      <c r="E48" s="92">
        <v>91.459</v>
      </c>
      <c r="F48" s="92">
        <v>91.21053</v>
      </c>
      <c r="G48" s="92">
        <v>82.84434</v>
      </c>
      <c r="H48" s="92">
        <f t="shared" si="12"/>
        <v>90.82760510217406</v>
      </c>
      <c r="I48" s="87"/>
      <c r="J48" s="106">
        <v>7</v>
      </c>
      <c r="K48" s="88">
        <v>225.165</v>
      </c>
      <c r="L48" s="88">
        <v>141.9711</v>
      </c>
      <c r="M48" s="88">
        <v>0</v>
      </c>
      <c r="N48" s="87">
        <f t="shared" si="13"/>
      </c>
      <c r="O48" s="83" t="s">
        <v>198</v>
      </c>
      <c r="P48" s="85"/>
      <c r="Q48" s="85"/>
      <c r="R48" s="105">
        <v>0</v>
      </c>
      <c r="S48" s="92">
        <v>0</v>
      </c>
      <c r="T48" s="92">
        <v>0</v>
      </c>
      <c r="U48" s="92">
        <v>0</v>
      </c>
      <c r="V48" s="92">
        <f t="shared" si="11"/>
      </c>
      <c r="W48" s="87"/>
      <c r="X48" s="106">
        <v>12</v>
      </c>
      <c r="Y48" s="88">
        <v>21.409000000000002</v>
      </c>
      <c r="Z48" s="88">
        <v>19.433000000000003</v>
      </c>
      <c r="AA48" s="88">
        <v>0</v>
      </c>
      <c r="AB48" s="88">
        <f t="shared" si="10"/>
      </c>
    </row>
    <row r="49" spans="1:28" s="89" customFormat="1" ht="11.25" customHeight="1">
      <c r="A49" s="83" t="s">
        <v>271</v>
      </c>
      <c r="B49" s="85"/>
      <c r="C49" s="85"/>
      <c r="D49" s="105">
        <v>10</v>
      </c>
      <c r="E49" s="92">
        <v>8.95</v>
      </c>
      <c r="F49" s="92">
        <v>8.759649999999999</v>
      </c>
      <c r="G49" s="92">
        <v>0</v>
      </c>
      <c r="H49" s="92">
        <f t="shared" si="12"/>
      </c>
      <c r="I49" s="87"/>
      <c r="J49" s="106">
        <v>11</v>
      </c>
      <c r="K49" s="88">
        <v>29.238000000000003</v>
      </c>
      <c r="L49" s="88">
        <v>28.851</v>
      </c>
      <c r="M49" s="88">
        <v>0</v>
      </c>
      <c r="N49" s="87">
        <f t="shared" si="13"/>
      </c>
      <c r="O49" s="83" t="s">
        <v>199</v>
      </c>
      <c r="P49" s="85"/>
      <c r="Q49" s="85"/>
      <c r="R49" s="105">
        <v>0</v>
      </c>
      <c r="S49" s="92">
        <v>0</v>
      </c>
      <c r="T49" s="92">
        <v>0</v>
      </c>
      <c r="U49" s="92">
        <v>0</v>
      </c>
      <c r="V49" s="92">
        <f t="shared" si="11"/>
      </c>
      <c r="W49" s="87"/>
      <c r="X49" s="106">
        <v>1</v>
      </c>
      <c r="Y49" s="88">
        <v>91.53</v>
      </c>
      <c r="Z49" s="88">
        <v>99.953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105"/>
      <c r="E50" s="92"/>
      <c r="F50" s="92"/>
      <c r="G50" s="92"/>
      <c r="H50" s="92"/>
      <c r="I50" s="87"/>
      <c r="J50" s="106"/>
      <c r="K50" s="88"/>
      <c r="L50" s="88"/>
      <c r="M50" s="88"/>
      <c r="N50" s="87"/>
      <c r="O50" s="83" t="s">
        <v>200</v>
      </c>
      <c r="P50" s="85"/>
      <c r="Q50" s="85"/>
      <c r="R50" s="105">
        <v>0</v>
      </c>
      <c r="S50" s="92">
        <v>0</v>
      </c>
      <c r="T50" s="92">
        <v>0</v>
      </c>
      <c r="U50" s="92">
        <v>0</v>
      </c>
      <c r="V50" s="92">
        <f t="shared" si="11"/>
      </c>
      <c r="W50" s="87"/>
      <c r="X50" s="106">
        <v>10</v>
      </c>
      <c r="Y50" s="88">
        <v>518.7940000000001</v>
      </c>
      <c r="Z50" s="88">
        <v>638.708</v>
      </c>
      <c r="AA50" s="88">
        <v>0</v>
      </c>
      <c r="AB50" s="88">
        <f t="shared" si="10"/>
      </c>
    </row>
    <row r="51" spans="1:28" s="89" customFormat="1" ht="11.25" customHeight="1">
      <c r="A51" s="83" t="s">
        <v>151</v>
      </c>
      <c r="B51" s="85"/>
      <c r="C51" s="85"/>
      <c r="D51" s="105"/>
      <c r="E51" s="92"/>
      <c r="F51" s="92"/>
      <c r="G51" s="92"/>
      <c r="H51" s="92"/>
      <c r="I51" s="87"/>
      <c r="J51" s="106"/>
      <c r="K51" s="88"/>
      <c r="L51" s="88"/>
      <c r="M51" s="88"/>
      <c r="N51" s="87"/>
      <c r="O51" s="83" t="s">
        <v>286</v>
      </c>
      <c r="P51" s="85"/>
      <c r="Q51" s="85"/>
      <c r="R51" s="105">
        <v>0</v>
      </c>
      <c r="S51" s="92">
        <v>0</v>
      </c>
      <c r="T51" s="92">
        <v>0</v>
      </c>
      <c r="U51" s="92">
        <v>0</v>
      </c>
      <c r="V51" s="92">
        <f t="shared" si="11"/>
      </c>
      <c r="W51" s="87"/>
      <c r="X51" s="106">
        <v>11</v>
      </c>
      <c r="Y51" s="88">
        <v>14.922999999999998</v>
      </c>
      <c r="Z51" s="88">
        <v>18.157</v>
      </c>
      <c r="AA51" s="88">
        <v>0</v>
      </c>
      <c r="AB51" s="88">
        <f t="shared" si="10"/>
      </c>
    </row>
    <row r="52" spans="1:28" s="89" customFormat="1" ht="11.25" customHeight="1">
      <c r="A52" s="83" t="s">
        <v>272</v>
      </c>
      <c r="B52" s="85"/>
      <c r="C52" s="85"/>
      <c r="D52" s="105">
        <v>11</v>
      </c>
      <c r="E52" s="92">
        <v>106.238</v>
      </c>
      <c r="F52" s="92">
        <v>105.64166</v>
      </c>
      <c r="G52" s="92">
        <v>0</v>
      </c>
      <c r="H52" s="92">
        <f>IF(AND(F52&gt;0,G52&gt;0),G52*100/F52,"")</f>
      </c>
      <c r="I52" s="87"/>
      <c r="J52" s="106">
        <v>11</v>
      </c>
      <c r="K52" s="88">
        <v>4131.902</v>
      </c>
      <c r="L52" s="88">
        <v>4109.657</v>
      </c>
      <c r="M52" s="88">
        <v>0</v>
      </c>
      <c r="N52" s="87">
        <f>IF(AND(L52&gt;0,M52&gt;0),M52*100/L52,"")</f>
      </c>
      <c r="O52" s="83" t="s">
        <v>201</v>
      </c>
      <c r="P52" s="85"/>
      <c r="Q52" s="85"/>
      <c r="R52" s="105">
        <v>0</v>
      </c>
      <c r="S52" s="92">
        <v>0</v>
      </c>
      <c r="T52" s="92">
        <v>0</v>
      </c>
      <c r="U52" s="92">
        <v>0</v>
      </c>
      <c r="V52" s="92">
        <f t="shared" si="11"/>
      </c>
      <c r="W52" s="87"/>
      <c r="X52" s="106">
        <v>12</v>
      </c>
      <c r="Y52" s="88">
        <v>161.778</v>
      </c>
      <c r="Z52" s="88">
        <v>163.689</v>
      </c>
      <c r="AA52" s="88">
        <v>0</v>
      </c>
      <c r="AB52" s="88">
        <f t="shared" si="10"/>
      </c>
    </row>
    <row r="53" spans="1:28" s="89" customFormat="1" ht="11.25" customHeight="1">
      <c r="A53" s="83" t="s">
        <v>273</v>
      </c>
      <c r="B53" s="85"/>
      <c r="C53" s="85"/>
      <c r="D53" s="105">
        <v>11</v>
      </c>
      <c r="E53" s="92">
        <v>270.874</v>
      </c>
      <c r="F53" s="92">
        <v>266.34761</v>
      </c>
      <c r="G53" s="92">
        <v>0</v>
      </c>
      <c r="H53" s="92">
        <f>IF(AND(F53&gt;0,G53&gt;0),G53*100/F53,"")</f>
      </c>
      <c r="I53" s="87"/>
      <c r="J53" s="106">
        <v>11</v>
      </c>
      <c r="K53" s="88">
        <v>11143.962</v>
      </c>
      <c r="L53" s="88">
        <v>9490.293</v>
      </c>
      <c r="M53" s="88">
        <v>0</v>
      </c>
      <c r="N53" s="87">
        <f>IF(AND(L53&gt;0,M53&gt;0),M53*100/L53,"")</f>
      </c>
      <c r="O53" s="83" t="s">
        <v>202</v>
      </c>
      <c r="P53" s="85"/>
      <c r="Q53" s="85"/>
      <c r="R53" s="105">
        <v>0</v>
      </c>
      <c r="S53" s="92">
        <v>0</v>
      </c>
      <c r="T53" s="92">
        <v>0</v>
      </c>
      <c r="U53" s="92">
        <v>0</v>
      </c>
      <c r="V53" s="92">
        <f t="shared" si="11"/>
      </c>
      <c r="W53" s="87"/>
      <c r="X53" s="106">
        <v>2</v>
      </c>
      <c r="Y53" s="88">
        <v>21.982999999999997</v>
      </c>
      <c r="Z53" s="88">
        <v>30.339999999999996</v>
      </c>
      <c r="AA53" s="88">
        <v>53.733000000000004</v>
      </c>
      <c r="AB53" s="88">
        <f t="shared" si="10"/>
        <v>177.10283454185895</v>
      </c>
    </row>
    <row r="54" spans="1:28" s="89" customFormat="1" ht="11.25" customHeight="1">
      <c r="A54" s="83" t="s">
        <v>274</v>
      </c>
      <c r="B54" s="85"/>
      <c r="C54" s="85"/>
      <c r="D54" s="105">
        <v>2</v>
      </c>
      <c r="E54" s="92">
        <v>116.796</v>
      </c>
      <c r="F54" s="92">
        <v>116.73250999999999</v>
      </c>
      <c r="G54" s="92">
        <v>124.144</v>
      </c>
      <c r="H54" s="92">
        <f>IF(AND(F54&gt;0,G54&gt;0),G54*100/F54,"")</f>
        <v>106.3491224509779</v>
      </c>
      <c r="I54" s="87"/>
      <c r="J54" s="106">
        <v>11</v>
      </c>
      <c r="K54" s="88">
        <v>1740.8539999999996</v>
      </c>
      <c r="L54" s="88">
        <v>826.8140000000001</v>
      </c>
      <c r="M54" s="88">
        <v>0</v>
      </c>
      <c r="N54" s="87">
        <f>IF(AND(L54&gt;0,M54&gt;0),M54*100/L54,"")</f>
      </c>
      <c r="O54" s="83" t="s">
        <v>287</v>
      </c>
      <c r="P54" s="85"/>
      <c r="Q54" s="85"/>
      <c r="R54" s="105">
        <v>0</v>
      </c>
      <c r="S54" s="92">
        <v>0</v>
      </c>
      <c r="T54" s="92">
        <v>0</v>
      </c>
      <c r="U54" s="92">
        <v>0</v>
      </c>
      <c r="V54" s="92">
        <f t="shared" si="11"/>
      </c>
      <c r="W54" s="87"/>
      <c r="X54" s="106">
        <v>11</v>
      </c>
      <c r="Y54" s="88">
        <v>198.767</v>
      </c>
      <c r="Z54" s="88">
        <v>230.591</v>
      </c>
      <c r="AA54" s="88">
        <v>0</v>
      </c>
      <c r="AB54" s="88">
        <f t="shared" si="10"/>
      </c>
    </row>
    <row r="55" spans="1:28" s="89" customFormat="1" ht="11.25" customHeight="1">
      <c r="A55" s="83"/>
      <c r="B55" s="85"/>
      <c r="C55" s="85"/>
      <c r="D55" s="105"/>
      <c r="E55" s="92"/>
      <c r="F55" s="92"/>
      <c r="G55" s="92"/>
      <c r="H55" s="92"/>
      <c r="I55" s="87"/>
      <c r="J55" s="106"/>
      <c r="K55" s="88"/>
      <c r="L55" s="88"/>
      <c r="M55" s="88"/>
      <c r="N55" s="87"/>
      <c r="O55" s="83" t="s">
        <v>288</v>
      </c>
      <c r="P55" s="85"/>
      <c r="Q55" s="85"/>
      <c r="R55" s="105">
        <v>0</v>
      </c>
      <c r="S55" s="92">
        <v>0</v>
      </c>
      <c r="T55" s="92">
        <v>0</v>
      </c>
      <c r="U55" s="92">
        <v>0</v>
      </c>
      <c r="V55" s="92">
        <f t="shared" si="11"/>
      </c>
      <c r="W55" s="87"/>
      <c r="X55" s="106">
        <v>11</v>
      </c>
      <c r="Y55" s="88">
        <v>9.51</v>
      </c>
      <c r="Z55" s="88">
        <v>12.435999999999998</v>
      </c>
      <c r="AA55" s="88">
        <v>0</v>
      </c>
      <c r="AB55" s="88">
        <f t="shared" si="10"/>
      </c>
    </row>
    <row r="56" spans="1:28" s="89" customFormat="1" ht="11.25" customHeight="1">
      <c r="A56" s="83" t="s">
        <v>152</v>
      </c>
      <c r="B56" s="85"/>
      <c r="C56" s="85"/>
      <c r="D56" s="105"/>
      <c r="E56" s="92"/>
      <c r="F56" s="92"/>
      <c r="G56" s="92"/>
      <c r="H56" s="92"/>
      <c r="I56" s="87"/>
      <c r="J56" s="106"/>
      <c r="K56" s="88"/>
      <c r="L56" s="88"/>
      <c r="M56" s="88"/>
      <c r="N56" s="87"/>
      <c r="O56" s="83"/>
      <c r="P56" s="85"/>
      <c r="Q56" s="85"/>
      <c r="R56" s="105"/>
      <c r="S56" s="92"/>
      <c r="T56" s="92"/>
      <c r="U56" s="92"/>
      <c r="V56" s="92"/>
      <c r="W56" s="87"/>
      <c r="X56" s="106"/>
      <c r="Y56" s="88"/>
      <c r="Z56" s="88"/>
      <c r="AA56" s="88"/>
      <c r="AB56" s="88"/>
    </row>
    <row r="57" spans="1:28" s="89" customFormat="1" ht="11.25" customHeight="1">
      <c r="A57" s="83" t="s">
        <v>153</v>
      </c>
      <c r="B57" s="85"/>
      <c r="C57" s="85"/>
      <c r="D57" s="105">
        <v>11</v>
      </c>
      <c r="E57" s="92">
        <v>4.743</v>
      </c>
      <c r="F57" s="92">
        <v>4.73935</v>
      </c>
      <c r="G57" s="92">
        <v>0</v>
      </c>
      <c r="H57" s="92">
        <f aca="true" t="shared" si="14" ref="H57:H78">IF(AND(F57&gt;0,G57&gt;0),G57*100/F57,"")</f>
      </c>
      <c r="I57" s="87"/>
      <c r="J57" s="106">
        <v>11</v>
      </c>
      <c r="K57" s="88">
        <v>162.777</v>
      </c>
      <c r="L57" s="88">
        <v>164.80200000000002</v>
      </c>
      <c r="M57" s="88">
        <v>0</v>
      </c>
      <c r="N57" s="87">
        <f aca="true" t="shared" si="15" ref="N57:N78">IF(AND(L57&gt;0,M57&gt;0),M57*100/L57,"")</f>
      </c>
      <c r="O57" s="83" t="s">
        <v>203</v>
      </c>
      <c r="P57" s="85"/>
      <c r="Q57" s="85"/>
      <c r="R57" s="105"/>
      <c r="S57" s="92"/>
      <c r="T57" s="92"/>
      <c r="U57" s="92"/>
      <c r="V57" s="92"/>
      <c r="W57" s="87"/>
      <c r="X57" s="106"/>
      <c r="Y57" s="88"/>
      <c r="Z57" s="88"/>
      <c r="AA57" s="88"/>
      <c r="AB57" s="88"/>
    </row>
    <row r="58" spans="1:28" s="89" customFormat="1" ht="11.25" customHeight="1">
      <c r="A58" s="83" t="s">
        <v>154</v>
      </c>
      <c r="B58" s="85"/>
      <c r="C58" s="85"/>
      <c r="D58" s="105">
        <v>7</v>
      </c>
      <c r="E58" s="92">
        <v>12.589</v>
      </c>
      <c r="F58" s="92">
        <v>12.8478</v>
      </c>
      <c r="G58" s="92">
        <v>0</v>
      </c>
      <c r="H58" s="92">
        <f t="shared" si="14"/>
      </c>
      <c r="I58" s="87"/>
      <c r="J58" s="106">
        <v>7</v>
      </c>
      <c r="K58" s="88">
        <v>59.869</v>
      </c>
      <c r="L58" s="88">
        <v>66.80441138692768</v>
      </c>
      <c r="M58" s="88">
        <v>0</v>
      </c>
      <c r="N58" s="87">
        <f t="shared" si="15"/>
      </c>
      <c r="O58" s="83" t="s">
        <v>204</v>
      </c>
      <c r="P58" s="85"/>
      <c r="Q58" s="85"/>
      <c r="R58" s="105">
        <v>0</v>
      </c>
      <c r="S58" s="92">
        <v>0</v>
      </c>
      <c r="T58" s="92">
        <v>0</v>
      </c>
      <c r="U58" s="92">
        <v>0</v>
      </c>
      <c r="V58" s="92">
        <f>IF(AND(T58&gt;0,U58&gt;0),U58*100/T58,"")</f>
      </c>
      <c r="W58" s="87"/>
      <c r="X58" s="106">
        <v>11</v>
      </c>
      <c r="Y58" s="88">
        <v>271.60152000000005</v>
      </c>
      <c r="Z58" s="88">
        <v>266.223</v>
      </c>
      <c r="AA58" s="88">
        <v>0</v>
      </c>
      <c r="AB58" s="88">
        <f>IF(AND(Z58&gt;0,AA58&gt;0),AA58*100/Z58,"")</f>
      </c>
    </row>
    <row r="59" spans="1:28" s="89" customFormat="1" ht="11.25" customHeight="1">
      <c r="A59" s="83" t="s">
        <v>155</v>
      </c>
      <c r="B59" s="85"/>
      <c r="C59" s="85"/>
      <c r="D59" s="105">
        <v>2</v>
      </c>
      <c r="E59" s="92">
        <v>35.646</v>
      </c>
      <c r="F59" s="92">
        <v>33.13538</v>
      </c>
      <c r="G59" s="92">
        <v>33.09</v>
      </c>
      <c r="H59" s="92">
        <f t="shared" si="14"/>
        <v>99.86304668906772</v>
      </c>
      <c r="I59" s="87"/>
      <c r="J59" s="106">
        <v>1</v>
      </c>
      <c r="K59" s="88">
        <v>929.9440000000001</v>
      </c>
      <c r="L59" s="88">
        <v>889.7280000000001</v>
      </c>
      <c r="M59" s="88">
        <v>0</v>
      </c>
      <c r="N59" s="87">
        <f t="shared" si="15"/>
      </c>
      <c r="O59" s="83" t="s">
        <v>289</v>
      </c>
      <c r="P59" s="85"/>
      <c r="Q59" s="85"/>
      <c r="R59" s="105">
        <v>0</v>
      </c>
      <c r="S59" s="92">
        <v>0</v>
      </c>
      <c r="T59" s="92">
        <v>0</v>
      </c>
      <c r="U59" s="92">
        <v>0</v>
      </c>
      <c r="V59" s="92">
        <f>IF(AND(T59&gt;0,U59&gt;0),U59*100/T59,"")</f>
      </c>
      <c r="W59" s="87"/>
      <c r="X59" s="106">
        <v>11</v>
      </c>
      <c r="Y59" s="88">
        <v>6047.348943999999</v>
      </c>
      <c r="Z59" s="88">
        <v>4739.082</v>
      </c>
      <c r="AA59" s="88">
        <v>0</v>
      </c>
      <c r="AB59" s="88">
        <f>IF(AND(Z59&gt;0,AA59&gt;0),AA59*100/Z59,"")</f>
      </c>
    </row>
    <row r="60" spans="1:28" s="89" customFormat="1" ht="11.25" customHeight="1">
      <c r="A60" s="83" t="s">
        <v>156</v>
      </c>
      <c r="B60" s="85"/>
      <c r="C60" s="85"/>
      <c r="D60" s="105">
        <v>11</v>
      </c>
      <c r="E60" s="92">
        <v>19.156</v>
      </c>
      <c r="F60" s="92">
        <v>20.01395</v>
      </c>
      <c r="G60" s="92">
        <v>0</v>
      </c>
      <c r="H60" s="92">
        <f t="shared" si="14"/>
      </c>
      <c r="I60" s="87"/>
      <c r="J60" s="106">
        <v>11</v>
      </c>
      <c r="K60" s="88">
        <v>1092.075</v>
      </c>
      <c r="L60" s="88">
        <v>1114.9379999999996</v>
      </c>
      <c r="M60" s="88">
        <v>0</v>
      </c>
      <c r="N60" s="87">
        <f t="shared" si="15"/>
      </c>
      <c r="O60" s="83" t="s">
        <v>290</v>
      </c>
      <c r="P60" s="85"/>
      <c r="Q60" s="85"/>
      <c r="R60" s="105">
        <v>0</v>
      </c>
      <c r="S60" s="92">
        <v>0</v>
      </c>
      <c r="T60" s="92">
        <v>0</v>
      </c>
      <c r="U60" s="92">
        <v>0</v>
      </c>
      <c r="V60" s="92">
        <f>IF(AND(T60&gt;0,U60&gt;0),U60*100/T60,"")</f>
      </c>
      <c r="W60" s="87"/>
      <c r="X60" s="106">
        <v>11</v>
      </c>
      <c r="Y60" s="88">
        <v>44220.96</v>
      </c>
      <c r="Z60" s="88">
        <v>35230.245</v>
      </c>
      <c r="AA60" s="88">
        <v>0</v>
      </c>
      <c r="AB60" s="88">
        <f>IF(AND(Z60&gt;0,AA60&gt;0),AA60*100/Z60,"")</f>
      </c>
    </row>
    <row r="61" spans="1:28" s="89" customFormat="1" ht="11.25" customHeight="1">
      <c r="A61" s="83" t="s">
        <v>157</v>
      </c>
      <c r="B61" s="85"/>
      <c r="C61" s="85"/>
      <c r="D61" s="105">
        <v>11</v>
      </c>
      <c r="E61" s="92">
        <v>20.686</v>
      </c>
      <c r="F61" s="92">
        <v>19.506520000000002</v>
      </c>
      <c r="G61" s="92">
        <v>0</v>
      </c>
      <c r="H61" s="92">
        <f t="shared" si="14"/>
      </c>
      <c r="I61" s="87"/>
      <c r="J61" s="106">
        <v>11</v>
      </c>
      <c r="K61" s="88">
        <v>649.767</v>
      </c>
      <c r="L61" s="88">
        <v>611.3749999999999</v>
      </c>
      <c r="M61" s="88">
        <v>0</v>
      </c>
      <c r="N61" s="87">
        <f t="shared" si="15"/>
      </c>
      <c r="O61" s="83" t="s">
        <v>291</v>
      </c>
      <c r="P61" s="85"/>
      <c r="Q61" s="85"/>
      <c r="R61" s="105">
        <v>0</v>
      </c>
      <c r="S61" s="92">
        <v>0</v>
      </c>
      <c r="T61" s="92">
        <v>0</v>
      </c>
      <c r="U61" s="92">
        <v>0</v>
      </c>
      <c r="V61" s="92">
        <f>IF(AND(T61&gt;0,U61&gt;0),U61*100/T61,"")</f>
      </c>
      <c r="W61" s="87"/>
      <c r="X61" s="106">
        <v>11</v>
      </c>
      <c r="Y61" s="88">
        <v>1.2109999999999999</v>
      </c>
      <c r="Z61" s="88">
        <v>1.098</v>
      </c>
      <c r="AA61" s="88">
        <v>0</v>
      </c>
      <c r="AB61" s="88">
        <f>IF(AND(Z61&gt;0,AA61&gt;0),AA61*100/Z61,"")</f>
      </c>
    </row>
    <row r="62" spans="1:28" s="89" customFormat="1" ht="11.25" customHeight="1">
      <c r="A62" s="83" t="s">
        <v>158</v>
      </c>
      <c r="B62" s="85"/>
      <c r="C62" s="85"/>
      <c r="D62" s="105">
        <v>2</v>
      </c>
      <c r="E62" s="92">
        <v>11.479</v>
      </c>
      <c r="F62" s="92">
        <v>11.383</v>
      </c>
      <c r="G62" s="92">
        <v>11.005</v>
      </c>
      <c r="H62" s="92">
        <f t="shared" si="14"/>
        <v>96.67925854344199</v>
      </c>
      <c r="I62" s="87"/>
      <c r="J62" s="106">
        <v>2</v>
      </c>
      <c r="K62" s="88">
        <v>1174.4460000000001</v>
      </c>
      <c r="L62" s="88">
        <v>1015.3199999999999</v>
      </c>
      <c r="M62" s="88">
        <v>979.721</v>
      </c>
      <c r="N62" s="87">
        <f t="shared" si="15"/>
        <v>96.49381475790885</v>
      </c>
      <c r="O62" s="83"/>
      <c r="P62" s="85"/>
      <c r="Q62" s="85"/>
      <c r="R62" s="105"/>
      <c r="S62" s="92"/>
      <c r="T62" s="92"/>
      <c r="U62" s="92"/>
      <c r="V62" s="92"/>
      <c r="W62" s="87"/>
      <c r="X62" s="106"/>
      <c r="Y62" s="88"/>
      <c r="Z62" s="88"/>
      <c r="AA62" s="88"/>
      <c r="AB62" s="88"/>
    </row>
    <row r="63" spans="1:28" s="89" customFormat="1" ht="11.25" customHeight="1">
      <c r="A63" s="83" t="s">
        <v>159</v>
      </c>
      <c r="B63" s="85"/>
      <c r="C63" s="85"/>
      <c r="D63" s="105">
        <v>9</v>
      </c>
      <c r="E63" s="92">
        <v>46.659</v>
      </c>
      <c r="F63" s="92">
        <v>45.492</v>
      </c>
      <c r="G63" s="92">
        <v>0</v>
      </c>
      <c r="H63" s="92">
        <f t="shared" si="14"/>
      </c>
      <c r="I63" s="87"/>
      <c r="J63" s="106">
        <v>9</v>
      </c>
      <c r="K63" s="88">
        <v>3611.158</v>
      </c>
      <c r="L63" s="88">
        <v>3801.2520000000004</v>
      </c>
      <c r="M63" s="88">
        <v>0</v>
      </c>
      <c r="N63" s="87">
        <f t="shared" si="15"/>
      </c>
      <c r="O63" s="83" t="s">
        <v>205</v>
      </c>
      <c r="P63" s="85"/>
      <c r="Q63" s="85"/>
      <c r="R63" s="105"/>
      <c r="S63" s="92"/>
      <c r="T63" s="92"/>
      <c r="U63" s="92"/>
      <c r="V63" s="92"/>
      <c r="W63" s="87"/>
      <c r="X63" s="106"/>
      <c r="Y63" s="88"/>
      <c r="Z63" s="88"/>
      <c r="AA63" s="88"/>
      <c r="AB63" s="88"/>
    </row>
    <row r="64" spans="1:28" s="89" customFormat="1" ht="11.25" customHeight="1">
      <c r="A64" s="83" t="s">
        <v>160</v>
      </c>
      <c r="B64" s="85"/>
      <c r="C64" s="85"/>
      <c r="D64" s="105">
        <v>12</v>
      </c>
      <c r="E64" s="92">
        <v>4.577</v>
      </c>
      <c r="F64" s="92">
        <v>4.914</v>
      </c>
      <c r="G64" s="92">
        <v>0</v>
      </c>
      <c r="H64" s="92">
        <f t="shared" si="14"/>
      </c>
      <c r="I64" s="87"/>
      <c r="J64" s="106">
        <v>12</v>
      </c>
      <c r="K64" s="88">
        <v>447.93799999999993</v>
      </c>
      <c r="L64" s="88">
        <v>414.9239999999999</v>
      </c>
      <c r="M64" s="88">
        <v>0</v>
      </c>
      <c r="N64" s="87">
        <f t="shared" si="15"/>
      </c>
      <c r="O64" s="83" t="s">
        <v>206</v>
      </c>
      <c r="P64" s="85"/>
      <c r="Q64" s="85"/>
      <c r="R64" s="105">
        <v>0</v>
      </c>
      <c r="S64" s="92">
        <v>0</v>
      </c>
      <c r="T64" s="92">
        <v>0</v>
      </c>
      <c r="U64" s="92">
        <v>0</v>
      </c>
      <c r="V64" s="92">
        <f>IF(AND(T64&gt;0,U64&gt;0),U64*100/T64,"")</f>
      </c>
      <c r="W64" s="87"/>
      <c r="X64" s="106">
        <v>11</v>
      </c>
      <c r="Y64" s="88">
        <v>596.3229</v>
      </c>
      <c r="Z64" s="88">
        <v>567.788</v>
      </c>
      <c r="AA64" s="88">
        <v>0</v>
      </c>
      <c r="AB64" s="88">
        <f>IF(AND(Z64&gt;0,AA64&gt;0),AA64*100/Z64,"")</f>
      </c>
    </row>
    <row r="65" spans="1:28" s="89" customFormat="1" ht="11.25" customHeight="1">
      <c r="A65" s="83" t="s">
        <v>161</v>
      </c>
      <c r="B65" s="85"/>
      <c r="C65" s="85"/>
      <c r="D65" s="105">
        <v>12</v>
      </c>
      <c r="E65" s="92">
        <v>62.715</v>
      </c>
      <c r="F65" s="92">
        <v>61.789</v>
      </c>
      <c r="G65" s="92">
        <v>0</v>
      </c>
      <c r="H65" s="92">
        <f t="shared" si="14"/>
      </c>
      <c r="I65" s="87"/>
      <c r="J65" s="106">
        <v>12</v>
      </c>
      <c r="K65" s="88">
        <v>5233.5419999999995</v>
      </c>
      <c r="L65" s="88">
        <v>5231.496</v>
      </c>
      <c r="M65" s="88">
        <v>0</v>
      </c>
      <c r="N65" s="87">
        <f t="shared" si="15"/>
      </c>
      <c r="O65" s="83" t="s">
        <v>207</v>
      </c>
      <c r="P65" s="85"/>
      <c r="Q65" s="85"/>
      <c r="R65" s="105">
        <v>0</v>
      </c>
      <c r="S65" s="92">
        <v>0</v>
      </c>
      <c r="T65" s="92">
        <v>0</v>
      </c>
      <c r="U65" s="92">
        <v>0</v>
      </c>
      <c r="V65" s="92">
        <f>IF(AND(T65&gt;0,U65&gt;0),U65*100/T65,"")</f>
      </c>
      <c r="W65" s="87"/>
      <c r="X65" s="106">
        <v>2</v>
      </c>
      <c r="Y65" s="88">
        <v>6474.545750865052</v>
      </c>
      <c r="Z65" s="88">
        <v>5891.505</v>
      </c>
      <c r="AA65" s="88">
        <v>0</v>
      </c>
      <c r="AB65" s="88">
        <f>IF(AND(Z65&gt;0,AA65&gt;0),AA65*100/Z65,"")</f>
      </c>
    </row>
    <row r="66" spans="1:28" s="89" customFormat="1" ht="11.25" customHeight="1">
      <c r="A66" s="83" t="s">
        <v>275</v>
      </c>
      <c r="B66" s="85"/>
      <c r="C66" s="85"/>
      <c r="D66" s="105">
        <v>2</v>
      </c>
      <c r="E66" s="92">
        <v>35.952</v>
      </c>
      <c r="F66" s="92">
        <v>36.2017325</v>
      </c>
      <c r="G66" s="92">
        <v>35.42</v>
      </c>
      <c r="H66" s="92">
        <f t="shared" si="14"/>
        <v>97.84062130175677</v>
      </c>
      <c r="I66" s="87"/>
      <c r="J66" s="106">
        <v>11</v>
      </c>
      <c r="K66" s="88">
        <v>2805.441</v>
      </c>
      <c r="L66" s="88">
        <v>3096.8769999999995</v>
      </c>
      <c r="M66" s="88">
        <v>0</v>
      </c>
      <c r="N66" s="87">
        <f t="shared" si="15"/>
      </c>
      <c r="O66" s="83" t="s">
        <v>208</v>
      </c>
      <c r="P66" s="85"/>
      <c r="Q66" s="85"/>
      <c r="R66" s="105">
        <v>0</v>
      </c>
      <c r="S66" s="92">
        <v>0</v>
      </c>
      <c r="T66" s="92">
        <v>0</v>
      </c>
      <c r="U66" s="92">
        <v>0</v>
      </c>
      <c r="V66" s="92">
        <f>IF(AND(T66&gt;0,U66&gt;0),U66*100/T66,"")</f>
      </c>
      <c r="W66" s="87"/>
      <c r="X66" s="106">
        <v>2</v>
      </c>
      <c r="Y66" s="88">
        <v>1282.80149</v>
      </c>
      <c r="Z66" s="88">
        <v>1205.4859999999999</v>
      </c>
      <c r="AA66" s="88">
        <v>0</v>
      </c>
      <c r="AB66" s="88">
        <f>IF(AND(Z66&gt;0,AA66&gt;0),AA66*100/Z66,"")</f>
      </c>
    </row>
    <row r="67" spans="1:14" s="89" customFormat="1" ht="11.25" customHeight="1">
      <c r="A67" s="83" t="s">
        <v>276</v>
      </c>
      <c r="B67" s="85"/>
      <c r="C67" s="85"/>
      <c r="D67" s="105">
        <v>11</v>
      </c>
      <c r="E67" s="92">
        <v>19.468</v>
      </c>
      <c r="F67" s="92">
        <v>23.56056</v>
      </c>
      <c r="G67" s="92">
        <v>0</v>
      </c>
      <c r="H67" s="92">
        <f t="shared" si="14"/>
      </c>
      <c r="I67" s="87"/>
      <c r="J67" s="106">
        <v>11</v>
      </c>
      <c r="K67" s="88">
        <v>1172.639</v>
      </c>
      <c r="L67" s="88">
        <v>1273.94</v>
      </c>
      <c r="M67" s="88">
        <v>0</v>
      </c>
      <c r="N67" s="87">
        <f t="shared" si="15"/>
      </c>
    </row>
    <row r="68" spans="1:28" s="89" customFormat="1" ht="11.25" customHeight="1">
      <c r="A68" s="83" t="s">
        <v>162</v>
      </c>
      <c r="B68" s="85"/>
      <c r="C68" s="85"/>
      <c r="D68" s="105">
        <v>7</v>
      </c>
      <c r="E68" s="92">
        <v>2.567</v>
      </c>
      <c r="F68" s="92">
        <v>3.012</v>
      </c>
      <c r="G68" s="92">
        <v>0</v>
      </c>
      <c r="H68" s="92">
        <f t="shared" si="14"/>
      </c>
      <c r="I68" s="87"/>
      <c r="J68" s="106">
        <v>11</v>
      </c>
      <c r="K68" s="88">
        <v>98.318</v>
      </c>
      <c r="L68" s="88">
        <v>123.078</v>
      </c>
      <c r="M68" s="88">
        <v>0</v>
      </c>
      <c r="N68" s="87">
        <f t="shared" si="15"/>
      </c>
      <c r="O68" s="83"/>
      <c r="P68" s="85"/>
      <c r="Q68" s="85"/>
      <c r="R68" s="105"/>
      <c r="S68" s="92"/>
      <c r="T68" s="92"/>
      <c r="U68" s="92"/>
      <c r="V68" s="92"/>
      <c r="W68" s="87"/>
      <c r="X68" s="106"/>
      <c r="Y68" s="88"/>
      <c r="Z68" s="88"/>
      <c r="AA68" s="88"/>
      <c r="AB68" s="88"/>
    </row>
    <row r="69" spans="1:28" s="89" customFormat="1" ht="11.25" customHeight="1">
      <c r="A69" s="83" t="s">
        <v>163</v>
      </c>
      <c r="B69" s="85"/>
      <c r="C69" s="85"/>
      <c r="D69" s="105">
        <v>11</v>
      </c>
      <c r="E69" s="92">
        <v>6.867</v>
      </c>
      <c r="F69" s="92">
        <v>6.816</v>
      </c>
      <c r="G69" s="92">
        <v>7.34316</v>
      </c>
      <c r="H69" s="92">
        <f t="shared" si="14"/>
        <v>107.73415492957747</v>
      </c>
      <c r="I69" s="87"/>
      <c r="J69" s="106">
        <v>2</v>
      </c>
      <c r="K69" s="88">
        <v>377.59600000000006</v>
      </c>
      <c r="L69" s="88">
        <v>360.4299999999999</v>
      </c>
      <c r="M69" s="88">
        <v>359.389</v>
      </c>
      <c r="N69" s="87">
        <f t="shared" si="15"/>
        <v>99.7111783147907</v>
      </c>
      <c r="O69" s="66" t="s">
        <v>110</v>
      </c>
      <c r="P69" s="67"/>
      <c r="Q69" s="67"/>
      <c r="R69" s="67"/>
      <c r="S69" s="67"/>
      <c r="T69" s="67"/>
      <c r="U69" s="67"/>
      <c r="V69" s="67"/>
      <c r="W69" s="68"/>
      <c r="X69" s="68" t="s">
        <v>111</v>
      </c>
      <c r="Y69" s="68"/>
      <c r="Z69" s="68"/>
      <c r="AA69" s="68" t="s">
        <v>117</v>
      </c>
      <c r="AB69" s="68"/>
    </row>
    <row r="70" spans="1:28" s="89" customFormat="1" ht="11.25" customHeight="1" thickBot="1">
      <c r="A70" s="83" t="s">
        <v>164</v>
      </c>
      <c r="B70" s="85"/>
      <c r="C70" s="85"/>
      <c r="D70" s="105">
        <v>1</v>
      </c>
      <c r="E70" s="92">
        <v>16.046</v>
      </c>
      <c r="F70" s="92">
        <v>16.458</v>
      </c>
      <c r="G70" s="92">
        <v>0</v>
      </c>
      <c r="H70" s="92">
        <f t="shared" si="14"/>
      </c>
      <c r="I70" s="87"/>
      <c r="J70" s="106">
        <v>2</v>
      </c>
      <c r="K70" s="88">
        <v>225.644</v>
      </c>
      <c r="L70" s="88">
        <v>215.277</v>
      </c>
      <c r="M70" s="88">
        <v>0</v>
      </c>
      <c r="N70" s="87">
        <f t="shared" si="15"/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165</v>
      </c>
      <c r="B71" s="85"/>
      <c r="C71" s="85"/>
      <c r="D71" s="105">
        <v>1</v>
      </c>
      <c r="E71" s="92">
        <v>7.014</v>
      </c>
      <c r="F71" s="92">
        <v>6.347</v>
      </c>
      <c r="G71" s="92">
        <v>0</v>
      </c>
      <c r="H71" s="92">
        <f t="shared" si="14"/>
      </c>
      <c r="I71" s="87"/>
      <c r="J71" s="106">
        <v>1</v>
      </c>
      <c r="K71" s="88">
        <v>161.424</v>
      </c>
      <c r="L71" s="88">
        <v>139.936</v>
      </c>
      <c r="M71" s="88">
        <v>0</v>
      </c>
      <c r="N71" s="87">
        <f t="shared" si="15"/>
      </c>
      <c r="O71" s="69"/>
      <c r="P71" s="70"/>
      <c r="Q71" s="71"/>
      <c r="R71" s="191" t="s">
        <v>112</v>
      </c>
      <c r="S71" s="192"/>
      <c r="T71" s="192"/>
      <c r="U71" s="192"/>
      <c r="V71" s="193"/>
      <c r="W71" s="68"/>
      <c r="X71" s="191" t="s">
        <v>113</v>
      </c>
      <c r="Y71" s="192"/>
      <c r="Z71" s="192"/>
      <c r="AA71" s="192"/>
      <c r="AB71" s="193"/>
    </row>
    <row r="72" spans="1:28" s="89" customFormat="1" ht="11.25" customHeight="1">
      <c r="A72" s="83" t="s">
        <v>166</v>
      </c>
      <c r="B72" s="85"/>
      <c r="C72" s="85"/>
      <c r="D72" s="105">
        <v>1</v>
      </c>
      <c r="E72" s="92">
        <v>24.325</v>
      </c>
      <c r="F72" s="92">
        <v>26.274</v>
      </c>
      <c r="G72" s="92">
        <v>26.30127</v>
      </c>
      <c r="H72" s="92">
        <f t="shared" si="14"/>
        <v>100.10379081982187</v>
      </c>
      <c r="I72" s="87"/>
      <c r="J72" s="106">
        <v>8</v>
      </c>
      <c r="K72" s="88">
        <v>210.10299999999998</v>
      </c>
      <c r="L72" s="88">
        <v>261.623</v>
      </c>
      <c r="M72" s="88">
        <v>0</v>
      </c>
      <c r="N72" s="87">
        <f t="shared" si="15"/>
      </c>
      <c r="O72" s="72" t="s">
        <v>114</v>
      </c>
      <c r="P72" s="73"/>
      <c r="Q72" s="71"/>
      <c r="R72" s="69"/>
      <c r="S72" s="74" t="s">
        <v>264</v>
      </c>
      <c r="T72" s="74" t="s">
        <v>264</v>
      </c>
      <c r="U72" s="74" t="s">
        <v>116</v>
      </c>
      <c r="V72" s="75">
        <f>U73</f>
        <v>2017</v>
      </c>
      <c r="W72" s="68"/>
      <c r="X72" s="69"/>
      <c r="Y72" s="74" t="s">
        <v>264</v>
      </c>
      <c r="Z72" s="74" t="s">
        <v>264</v>
      </c>
      <c r="AA72" s="74" t="s">
        <v>116</v>
      </c>
      <c r="AB72" s="75">
        <f>AA73</f>
        <v>2017</v>
      </c>
    </row>
    <row r="73" spans="1:28" s="89" customFormat="1" ht="11.25" customHeight="1" thickBot="1">
      <c r="A73" s="83" t="s">
        <v>167</v>
      </c>
      <c r="B73" s="85"/>
      <c r="C73" s="85"/>
      <c r="D73" s="105">
        <v>2</v>
      </c>
      <c r="E73" s="92">
        <v>5.414</v>
      </c>
      <c r="F73" s="92">
        <v>4.876</v>
      </c>
      <c r="G73" s="92">
        <v>4.399</v>
      </c>
      <c r="H73" s="92">
        <f t="shared" si="14"/>
        <v>90.21739130434781</v>
      </c>
      <c r="I73" s="87"/>
      <c r="J73" s="106">
        <v>8</v>
      </c>
      <c r="K73" s="88">
        <v>267.03999999999996</v>
      </c>
      <c r="L73" s="88">
        <v>197.47899999999998</v>
      </c>
      <c r="M73" s="88">
        <v>0</v>
      </c>
      <c r="N73" s="87">
        <f t="shared" si="15"/>
      </c>
      <c r="O73" s="95"/>
      <c r="P73" s="96"/>
      <c r="Q73" s="71"/>
      <c r="R73" s="97" t="s">
        <v>292</v>
      </c>
      <c r="S73" s="98">
        <f>U73-2</f>
        <v>2015</v>
      </c>
      <c r="T73" s="98">
        <f>U73-1</f>
        <v>2016</v>
      </c>
      <c r="U73" s="98">
        <v>2017</v>
      </c>
      <c r="V73" s="81" t="str">
        <f>CONCATENATE(T73,"=100")</f>
        <v>2016=100</v>
      </c>
      <c r="W73" s="68"/>
      <c r="X73" s="97" t="s">
        <v>292</v>
      </c>
      <c r="Y73" s="98">
        <f>AA73-2</f>
        <v>2015</v>
      </c>
      <c r="Z73" s="98">
        <f>AA73-1</f>
        <v>2016</v>
      </c>
      <c r="AA73" s="98">
        <v>2017</v>
      </c>
      <c r="AB73" s="81" t="str">
        <f>CONCATENATE(Z73,"=100")</f>
        <v>2016=100</v>
      </c>
    </row>
    <row r="74" spans="1:28" s="89" customFormat="1" ht="11.25" customHeight="1">
      <c r="A74" s="83" t="s">
        <v>168</v>
      </c>
      <c r="B74" s="85"/>
      <c r="C74" s="85"/>
      <c r="D74" s="105">
        <v>2</v>
      </c>
      <c r="E74" s="92">
        <v>10.9</v>
      </c>
      <c r="F74" s="92">
        <v>13.138</v>
      </c>
      <c r="G74" s="92"/>
      <c r="H74" s="92">
        <f t="shared" si="14"/>
      </c>
      <c r="I74" s="87"/>
      <c r="J74" s="106">
        <v>10</v>
      </c>
      <c r="K74" s="88">
        <v>681.266</v>
      </c>
      <c r="L74" s="88">
        <v>766.218</v>
      </c>
      <c r="M74" s="88">
        <v>0</v>
      </c>
      <c r="N74" s="87">
        <f t="shared" si="15"/>
      </c>
      <c r="O74" s="83"/>
      <c r="P74" s="83"/>
      <c r="Q74" s="83"/>
      <c r="R74" s="84"/>
      <c r="S74" s="85"/>
      <c r="T74" s="85"/>
      <c r="U74" s="85"/>
      <c r="V74" s="85">
        <f>IF(AND(T74&gt;0,U74&gt;0),U74*100/T74,"")</f>
      </c>
      <c r="W74" s="86"/>
      <c r="X74" s="86"/>
      <c r="Y74" s="87"/>
      <c r="Z74" s="87"/>
      <c r="AA74" s="87"/>
      <c r="AB74" s="88">
        <f>IF(AND(Z74&gt;0,AA74&gt;0),AA74*100/Z74,"")</f>
      </c>
    </row>
    <row r="75" spans="1:28" s="89" customFormat="1" ht="11.25" customHeight="1">
      <c r="A75" s="83" t="s">
        <v>169</v>
      </c>
      <c r="B75" s="85"/>
      <c r="C75" s="85"/>
      <c r="D75" s="105">
        <v>11</v>
      </c>
      <c r="E75" s="92">
        <v>8.655</v>
      </c>
      <c r="F75" s="92">
        <v>7.196</v>
      </c>
      <c r="G75" s="92">
        <v>0</v>
      </c>
      <c r="H75" s="92">
        <f t="shared" si="14"/>
      </c>
      <c r="I75" s="87"/>
      <c r="J75" s="106">
        <v>11</v>
      </c>
      <c r="K75" s="88">
        <v>435.79200000000003</v>
      </c>
      <c r="L75" s="88">
        <v>329.29800000000006</v>
      </c>
      <c r="M75" s="88">
        <v>0</v>
      </c>
      <c r="N75" s="87">
        <f t="shared" si="15"/>
      </c>
      <c r="O75" s="83"/>
      <c r="P75" s="83"/>
      <c r="Q75" s="83"/>
      <c r="R75" s="84"/>
      <c r="S75" s="85"/>
      <c r="T75" s="85"/>
      <c r="U75" s="85"/>
      <c r="V75" s="85"/>
      <c r="W75" s="86"/>
      <c r="X75" s="86"/>
      <c r="Y75" s="87"/>
      <c r="Z75" s="87"/>
      <c r="AA75" s="87"/>
      <c r="AB75" s="88"/>
    </row>
    <row r="76" spans="1:28" s="89" customFormat="1" ht="11.25" customHeight="1">
      <c r="A76" s="83" t="s">
        <v>170</v>
      </c>
      <c r="B76" s="85"/>
      <c r="C76" s="85"/>
      <c r="D76" s="105">
        <v>11</v>
      </c>
      <c r="E76" s="92">
        <v>24.969</v>
      </c>
      <c r="F76" s="92">
        <v>25.21</v>
      </c>
      <c r="G76" s="92">
        <v>0</v>
      </c>
      <c r="H76" s="92">
        <f t="shared" si="14"/>
      </c>
      <c r="I76" s="87"/>
      <c r="J76" s="106">
        <v>11</v>
      </c>
      <c r="K76" s="88">
        <v>1384.098</v>
      </c>
      <c r="L76" s="88">
        <v>1292.995</v>
      </c>
      <c r="M76" s="88">
        <v>0</v>
      </c>
      <c r="N76" s="87">
        <f t="shared" si="15"/>
      </c>
      <c r="O76" s="83" t="s">
        <v>152</v>
      </c>
      <c r="P76" s="83"/>
      <c r="Q76" s="83"/>
      <c r="R76" s="105"/>
      <c r="S76" s="85"/>
      <c r="T76" s="85"/>
      <c r="U76" s="85"/>
      <c r="V76" s="85">
        <f>IF(AND(T76&gt;0,U76&gt;0),U76*100/T76,"")</f>
      </c>
      <c r="W76" s="86"/>
      <c r="X76" s="106"/>
      <c r="Y76" s="87"/>
      <c r="Z76" s="87"/>
      <c r="AA76" s="87"/>
      <c r="AB76" s="88">
        <f>IF(AND(Z76&gt;0,AA76&gt;0),AA76*100/Z76,"")</f>
      </c>
    </row>
    <row r="77" spans="1:28" s="89" customFormat="1" ht="11.25" customHeight="1">
      <c r="A77" s="83" t="s">
        <v>171</v>
      </c>
      <c r="B77" s="85"/>
      <c r="C77" s="85"/>
      <c r="D77" s="105">
        <v>11</v>
      </c>
      <c r="E77" s="92">
        <v>9.45</v>
      </c>
      <c r="F77" s="92">
        <v>9.18924</v>
      </c>
      <c r="G77" s="92">
        <v>0</v>
      </c>
      <c r="H77" s="92">
        <f t="shared" si="14"/>
      </c>
      <c r="I77" s="87"/>
      <c r="J77" s="106">
        <v>11</v>
      </c>
      <c r="K77" s="88">
        <v>181.72500000000002</v>
      </c>
      <c r="L77" s="88">
        <v>164.72</v>
      </c>
      <c r="M77" s="88">
        <v>0</v>
      </c>
      <c r="N77" s="87">
        <f t="shared" si="15"/>
      </c>
      <c r="O77" s="83" t="s">
        <v>164</v>
      </c>
      <c r="P77" s="85"/>
      <c r="Q77" s="85"/>
      <c r="R77" s="105">
        <v>1</v>
      </c>
      <c r="S77" s="92">
        <v>15.826</v>
      </c>
      <c r="T77" s="92">
        <v>16.046</v>
      </c>
      <c r="U77" s="92">
        <v>16.458</v>
      </c>
      <c r="V77" s="92">
        <f>IF(AND(T77&gt;0,U77&gt;0),U77*100/T77,"")</f>
        <v>102.56761809796832</v>
      </c>
      <c r="W77" s="87"/>
      <c r="X77" s="106">
        <v>2</v>
      </c>
      <c r="Y77" s="88">
        <v>214.29000000000002</v>
      </c>
      <c r="Z77" s="88">
        <v>225.644</v>
      </c>
      <c r="AA77" s="88">
        <v>215.277</v>
      </c>
      <c r="AB77" s="88">
        <f>IF(AND(Z77&gt;0,AA77&gt;0),AA77*100/Z77,"")</f>
        <v>95.405594653525</v>
      </c>
    </row>
    <row r="78" spans="1:28" s="89" customFormat="1" ht="11.25" customHeight="1">
      <c r="A78" s="83" t="s">
        <v>277</v>
      </c>
      <c r="B78" s="85"/>
      <c r="C78" s="85"/>
      <c r="D78" s="105">
        <v>1</v>
      </c>
      <c r="E78" s="92">
        <v>15.663</v>
      </c>
      <c r="F78" s="92">
        <v>15.754</v>
      </c>
      <c r="G78" s="92">
        <v>13.618</v>
      </c>
      <c r="H78" s="92">
        <f t="shared" si="14"/>
        <v>86.44153865684905</v>
      </c>
      <c r="I78" s="87"/>
      <c r="J78" s="106">
        <v>6</v>
      </c>
      <c r="K78" s="88">
        <v>117.126</v>
      </c>
      <c r="L78" s="88">
        <v>113.81664752791069</v>
      </c>
      <c r="M78" s="88">
        <v>0</v>
      </c>
      <c r="N78" s="87">
        <f t="shared" si="15"/>
      </c>
      <c r="O78" s="83" t="s">
        <v>174</v>
      </c>
      <c r="P78" s="85"/>
      <c r="Q78" s="85"/>
      <c r="R78" s="105">
        <v>2</v>
      </c>
      <c r="S78" s="92">
        <v>25.599</v>
      </c>
      <c r="T78" s="92">
        <v>27.522</v>
      </c>
      <c r="U78" s="92">
        <v>32.209</v>
      </c>
      <c r="V78" s="92">
        <f>IF(AND(T78&gt;0,U78&gt;0),U78*100/T78,"")</f>
        <v>117.03001235375339</v>
      </c>
      <c r="W78" s="87"/>
      <c r="X78" s="106">
        <v>1</v>
      </c>
      <c r="Y78" s="88">
        <v>452.1719999999999</v>
      </c>
      <c r="Z78" s="88">
        <v>478.659</v>
      </c>
      <c r="AA78" s="88">
        <v>527.683</v>
      </c>
      <c r="AB78" s="88">
        <f>IF(AND(Z78&gt;0,AA78&gt;0),AA78*100/Z78,"")</f>
        <v>110.24194677212797</v>
      </c>
    </row>
    <row r="79" spans="1:28" s="89" customFormat="1" ht="11.25" customHeight="1">
      <c r="A79" s="83"/>
      <c r="B79" s="85"/>
      <c r="C79" s="85"/>
      <c r="D79" s="105"/>
      <c r="E79" s="92"/>
      <c r="F79" s="92"/>
      <c r="G79" s="92"/>
      <c r="H79" s="92"/>
      <c r="I79" s="87"/>
      <c r="J79" s="106"/>
      <c r="K79" s="88"/>
      <c r="L79" s="88"/>
      <c r="M79" s="88"/>
      <c r="N79" s="87"/>
      <c r="O79" s="83"/>
      <c r="P79" s="85"/>
      <c r="Q79" s="85"/>
      <c r="R79" s="105"/>
      <c r="S79" s="92"/>
      <c r="T79" s="92"/>
      <c r="U79" s="92"/>
      <c r="V79" s="92"/>
      <c r="W79" s="87"/>
      <c r="X79" s="106"/>
      <c r="Y79" s="88"/>
      <c r="Z79" s="88"/>
      <c r="AA79" s="88"/>
      <c r="AB79" s="88"/>
    </row>
    <row r="80" spans="1:28" s="89" customFormat="1" ht="11.25" customHeight="1">
      <c r="A80"/>
      <c r="B80" s="85"/>
      <c r="C80" s="85"/>
      <c r="D80" s="103"/>
      <c r="E80" s="92"/>
      <c r="F80" s="92">
        <f>IF(AND(D80&gt;0,E80&gt;0),E80*100/D80,"")</f>
      </c>
      <c r="G80" s="92"/>
      <c r="H80" s="92"/>
      <c r="I80" s="87"/>
      <c r="J80" s="104"/>
      <c r="K80" s="88"/>
      <c r="L80" s="88"/>
      <c r="M80" s="88"/>
      <c r="N80" s="88"/>
      <c r="O80" s="83" t="s">
        <v>182</v>
      </c>
      <c r="P80" s="85"/>
      <c r="Q80" s="85"/>
      <c r="R80" s="105"/>
      <c r="S80" s="92"/>
      <c r="T80" s="92"/>
      <c r="U80" s="92"/>
      <c r="V80" s="92"/>
      <c r="W80" s="87"/>
      <c r="X80" s="106"/>
      <c r="Y80" s="88"/>
      <c r="Z80" s="88"/>
      <c r="AA80" s="88"/>
      <c r="AB80" s="88"/>
    </row>
    <row r="81" spans="1:28" s="89" customFormat="1" ht="11.25" customHeight="1">
      <c r="A81" s="83"/>
      <c r="B81" s="83"/>
      <c r="C81" s="83"/>
      <c r="D81" s="90"/>
      <c r="E81" s="92"/>
      <c r="F81" s="92"/>
      <c r="G81" s="92"/>
      <c r="H81" s="92"/>
      <c r="I81" s="86"/>
      <c r="J81" s="91"/>
      <c r="K81" s="88"/>
      <c r="L81" s="88"/>
      <c r="M81" s="88"/>
      <c r="N81" s="88"/>
      <c r="O81" s="83" t="s">
        <v>183</v>
      </c>
      <c r="P81" s="85"/>
      <c r="Q81" s="85"/>
      <c r="R81" s="105">
        <v>0</v>
      </c>
      <c r="S81" s="92">
        <v>0</v>
      </c>
      <c r="T81" s="92">
        <v>0</v>
      </c>
      <c r="U81" s="92">
        <v>0</v>
      </c>
      <c r="V81" s="92">
        <f>IF(AND(T81&gt;0,U81&gt;0),U81*100/T81,"")</f>
      </c>
      <c r="W81" s="87"/>
      <c r="X81" s="106">
        <v>2</v>
      </c>
      <c r="Y81" s="88">
        <v>3086.7780000000002</v>
      </c>
      <c r="Z81" s="88">
        <v>3654.7569999999996</v>
      </c>
      <c r="AA81" s="88">
        <v>3335.5009999999997</v>
      </c>
      <c r="AB81" s="88">
        <f>IF(AND(Z81&gt;0,AA81&gt;0),AA81*100/Z81,"")</f>
        <v>91.26464495450723</v>
      </c>
    </row>
    <row r="82" spans="1:28" s="89" customFormat="1" ht="11.25" customHeight="1">
      <c r="A82" s="189" t="s">
        <v>293</v>
      </c>
      <c r="B82" s="189"/>
      <c r="C82" s="189"/>
      <c r="D82" s="189"/>
      <c r="E82" s="189"/>
      <c r="F82" s="88"/>
      <c r="G82" s="88"/>
      <c r="H82" s="88"/>
      <c r="I82" s="86"/>
      <c r="J82" s="91"/>
      <c r="K82" s="88"/>
      <c r="L82" s="88"/>
      <c r="M82" s="88"/>
      <c r="N82" s="88"/>
      <c r="O82" s="83" t="s">
        <v>184</v>
      </c>
      <c r="P82" s="85"/>
      <c r="Q82" s="85"/>
      <c r="R82" s="105">
        <v>0</v>
      </c>
      <c r="S82" s="92">
        <v>0</v>
      </c>
      <c r="T82" s="92">
        <v>0</v>
      </c>
      <c r="U82" s="92">
        <v>0</v>
      </c>
      <c r="V82" s="92">
        <f>IF(AND(T82&gt;0,U82&gt;0),U82*100/T82,"")</f>
      </c>
      <c r="W82" s="87"/>
      <c r="X82" s="106">
        <v>2</v>
      </c>
      <c r="Y82" s="88">
        <v>775.752</v>
      </c>
      <c r="Z82" s="88">
        <v>995.895</v>
      </c>
      <c r="AA82" s="88">
        <v>935.718</v>
      </c>
      <c r="AB82" s="88">
        <f>IF(AND(Z82&gt;0,AA82&gt;0),AA82*100/Z82,"")</f>
        <v>93.95749551910593</v>
      </c>
    </row>
    <row r="83" spans="1:28" s="89" customFormat="1" ht="11.25" customHeight="1">
      <c r="A83" s="189" t="s">
        <v>294</v>
      </c>
      <c r="B83" s="189"/>
      <c r="C83" s="189"/>
      <c r="D83" s="189"/>
      <c r="E83" s="189"/>
      <c r="F83" s="88"/>
      <c r="G83" s="88"/>
      <c r="H83" s="88"/>
      <c r="I83" s="86"/>
      <c r="J83" s="91"/>
      <c r="K83" s="88"/>
      <c r="L83" s="88"/>
      <c r="M83" s="88"/>
      <c r="N83" s="88"/>
      <c r="O83" s="83" t="s">
        <v>185</v>
      </c>
      <c r="P83" s="85"/>
      <c r="Q83" s="85"/>
      <c r="R83" s="105">
        <v>0</v>
      </c>
      <c r="S83" s="92">
        <v>0</v>
      </c>
      <c r="T83" s="92">
        <v>0</v>
      </c>
      <c r="U83" s="92">
        <v>0</v>
      </c>
      <c r="V83" s="92">
        <f>IF(AND(T83&gt;0,U83&gt;0),U83*100/T83,"")</f>
      </c>
      <c r="W83" s="87"/>
      <c r="X83" s="106">
        <v>2</v>
      </c>
      <c r="Y83" s="88">
        <v>68.41199999999999</v>
      </c>
      <c r="Z83" s="88">
        <v>73.293</v>
      </c>
      <c r="AA83" s="88">
        <v>79.28</v>
      </c>
      <c r="AB83" s="88">
        <f>IF(AND(Z83&gt;0,AA83&gt;0),AA83*100/Z83,"")</f>
        <v>108.16858363008745</v>
      </c>
    </row>
    <row r="84" spans="1:28" s="89" customFormat="1" ht="11.25" customHeight="1">
      <c r="A84" s="189" t="s">
        <v>295</v>
      </c>
      <c r="B84" s="189"/>
      <c r="C84" s="189"/>
      <c r="D84" s="189"/>
      <c r="E84" s="189"/>
      <c r="F84" s="88"/>
      <c r="G84" s="88"/>
      <c r="H84" s="88"/>
      <c r="I84" s="86"/>
      <c r="J84" s="91"/>
      <c r="K84" s="88"/>
      <c r="L84" s="88"/>
      <c r="M84" s="88"/>
      <c r="N84" s="88"/>
      <c r="O84" s="83"/>
      <c r="P84" s="85"/>
      <c r="Q84" s="85"/>
      <c r="R84" s="105"/>
      <c r="S84" s="92"/>
      <c r="T84" s="92"/>
      <c r="U84" s="92"/>
      <c r="V84" s="92"/>
      <c r="W84" s="87"/>
      <c r="X84" s="106"/>
      <c r="Y84" s="88"/>
      <c r="Z84" s="88"/>
      <c r="AA84" s="88"/>
      <c r="AB84" s="88"/>
    </row>
    <row r="85" spans="1:28" s="89" customFormat="1" ht="11.25" customHeight="1">
      <c r="A85" s="189" t="s">
        <v>296</v>
      </c>
      <c r="B85" s="189"/>
      <c r="C85" s="189"/>
      <c r="D85" s="189"/>
      <c r="E85" s="189"/>
      <c r="F85" s="88"/>
      <c r="G85" s="88"/>
      <c r="H85" s="88"/>
      <c r="I85" s="86"/>
      <c r="J85" s="91"/>
      <c r="K85" s="88"/>
      <c r="L85" s="88"/>
      <c r="M85" s="88"/>
      <c r="N85" s="88"/>
      <c r="O85" s="83" t="s">
        <v>205</v>
      </c>
      <c r="P85" s="85"/>
      <c r="Q85" s="85"/>
      <c r="R85" s="105"/>
      <c r="S85" s="92"/>
      <c r="T85" s="92"/>
      <c r="U85" s="92"/>
      <c r="V85" s="92"/>
      <c r="W85" s="87"/>
      <c r="X85" s="106"/>
      <c r="Y85" s="88"/>
      <c r="Z85" s="88"/>
      <c r="AA85" s="88"/>
      <c r="AB85" s="88"/>
    </row>
    <row r="86" spans="1:28" s="89" customFormat="1" ht="11.25" customHeight="1">
      <c r="A86" s="189" t="s">
        <v>297</v>
      </c>
      <c r="B86" s="189"/>
      <c r="C86" s="189"/>
      <c r="D86" s="189"/>
      <c r="E86" s="189"/>
      <c r="F86" s="88"/>
      <c r="G86" s="88"/>
      <c r="H86" s="88"/>
      <c r="I86" s="86"/>
      <c r="J86" s="91"/>
      <c r="K86" s="88"/>
      <c r="L86" s="88"/>
      <c r="M86" s="88"/>
      <c r="N86" s="88"/>
      <c r="O86" s="83" t="s">
        <v>207</v>
      </c>
      <c r="P86" s="85"/>
      <c r="Q86" s="85"/>
      <c r="R86" s="105">
        <v>0</v>
      </c>
      <c r="S86" s="92">
        <v>0</v>
      </c>
      <c r="T86" s="92">
        <v>0</v>
      </c>
      <c r="U86" s="92">
        <v>0</v>
      </c>
      <c r="V86" s="92">
        <f>IF(AND(T86&gt;0,U86&gt;0),U86*100/T86,"")</f>
      </c>
      <c r="W86" s="87"/>
      <c r="X86" s="106">
        <v>2</v>
      </c>
      <c r="Y86" s="88">
        <v>6759.179398073837</v>
      </c>
      <c r="Z86" s="88">
        <v>6474.545750865052</v>
      </c>
      <c r="AA86" s="88">
        <v>5891.505</v>
      </c>
      <c r="AB86" s="88">
        <f>IF(AND(Z86&gt;0,AA86&gt;0),AA86*100/Z86,"")</f>
        <v>90.99487789105278</v>
      </c>
    </row>
    <row r="87" spans="1:28" s="89" customFormat="1" ht="11.25" customHeight="1">
      <c r="A87" s="189" t="s">
        <v>298</v>
      </c>
      <c r="B87" s="189"/>
      <c r="C87" s="189"/>
      <c r="D87" s="189"/>
      <c r="E87" s="189"/>
      <c r="F87" s="88"/>
      <c r="G87" s="88"/>
      <c r="H87" s="88"/>
      <c r="I87" s="86"/>
      <c r="J87" s="91"/>
      <c r="K87" s="88"/>
      <c r="L87" s="88"/>
      <c r="M87" s="88"/>
      <c r="N87" s="88"/>
      <c r="O87" s="83" t="s">
        <v>208</v>
      </c>
      <c r="P87" s="85"/>
      <c r="Q87" s="85"/>
      <c r="R87" s="105">
        <v>0</v>
      </c>
      <c r="S87" s="92">
        <v>0</v>
      </c>
      <c r="T87" s="92">
        <v>0</v>
      </c>
      <c r="U87" s="92">
        <v>0</v>
      </c>
      <c r="V87" s="92">
        <f>IF(AND(T87&gt;0,U87&gt;0),U87*100/T87,"")</f>
      </c>
      <c r="W87" s="87"/>
      <c r="X87" s="106">
        <v>2</v>
      </c>
      <c r="Y87" s="88">
        <v>1395.075523434992</v>
      </c>
      <c r="Z87" s="88">
        <v>1282.80149</v>
      </c>
      <c r="AA87" s="88">
        <v>1205.4859999999999</v>
      </c>
      <c r="AB87" s="88">
        <f>IF(AND(Z87&gt;0,AA87&gt;0),AA87*100/Z87,"")</f>
        <v>93.97291860021147</v>
      </c>
    </row>
    <row r="88" spans="1:14" s="89" customFormat="1" ht="11.25" customHeight="1">
      <c r="A88" s="189" t="s">
        <v>299</v>
      </c>
      <c r="B88" s="189"/>
      <c r="C88" s="189"/>
      <c r="D88" s="189"/>
      <c r="E88" s="189"/>
      <c r="F88" s="88"/>
      <c r="G88" s="88"/>
      <c r="H88" s="88">
        <f>IF(AND(F88&gt;0,G88&gt;0),G88*100/F88,"")</f>
      </c>
      <c r="I88" s="86"/>
      <c r="J88" s="91"/>
      <c r="K88" s="88"/>
      <c r="L88" s="88"/>
      <c r="M88" s="88"/>
      <c r="N88" s="88">
        <f>IF(AND(L88&gt;0,M88&gt;0),M88*100/L88,"")</f>
      </c>
    </row>
    <row r="89" spans="1:14" s="89" customFormat="1" ht="11.25" customHeight="1">
      <c r="A89" s="189" t="s">
        <v>300</v>
      </c>
      <c r="B89" s="189"/>
      <c r="C89" s="189"/>
      <c r="D89" s="189"/>
      <c r="E89" s="189"/>
      <c r="F89" s="88"/>
      <c r="G89" s="88"/>
      <c r="H89" s="88">
        <f>IF(AND(F89&gt;0,G89&gt;0),G89*100/F89,"")</f>
      </c>
      <c r="I89" s="86"/>
      <c r="J89" s="91"/>
      <c r="K89" s="88"/>
      <c r="L89" s="88"/>
      <c r="M89" s="88"/>
      <c r="N89" s="88">
        <f>IF(AND(L89&gt;0,M89&gt;0),M89*100/L89,"")</f>
      </c>
    </row>
    <row r="90" spans="1:8" s="89" customFormat="1" ht="11.25" customHeight="1">
      <c r="A90" s="187" t="s">
        <v>301</v>
      </c>
      <c r="B90" s="187"/>
      <c r="C90" s="187"/>
      <c r="D90" s="187"/>
      <c r="E90" s="187"/>
      <c r="F90" s="187"/>
      <c r="G90" s="187"/>
      <c r="H90" s="102"/>
    </row>
    <row r="91" spans="1:28" s="89" customFormat="1" ht="11.25" customHeight="1">
      <c r="A91" s="188" t="s">
        <v>302</v>
      </c>
      <c r="B91" s="188"/>
      <c r="C91" s="188"/>
      <c r="D91" s="188"/>
      <c r="E91" s="188"/>
      <c r="O91" s="190" t="s">
        <v>306</v>
      </c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</row>
    <row r="92" spans="1:28" s="89" customFormat="1" ht="12" customHeight="1">
      <c r="A92" s="188" t="s">
        <v>303</v>
      </c>
      <c r="B92" s="188"/>
      <c r="C92" s="188"/>
      <c r="D92" s="188"/>
      <c r="E92" s="188"/>
      <c r="N92" s="163"/>
      <c r="O92" s="164" t="s">
        <v>307</v>
      </c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s="68" customFormat="1" ht="9.75">
      <c r="A93" s="187" t="s">
        <v>304</v>
      </c>
      <c r="B93" s="187"/>
      <c r="C93" s="187"/>
      <c r="D93" s="187"/>
      <c r="E93" s="187"/>
      <c r="F93" s="187"/>
      <c r="G93" s="187"/>
      <c r="H93" s="89"/>
      <c r="I93" s="89"/>
      <c r="J93" s="89"/>
      <c r="K93" s="89"/>
      <c r="L93" s="89"/>
      <c r="M93" s="89"/>
      <c r="N93" s="163"/>
      <c r="O93" s="188" t="s">
        <v>308</v>
      </c>
      <c r="P93" s="188"/>
      <c r="Q93" s="188"/>
      <c r="R93" s="188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</row>
    <row r="94" spans="1:25" s="102" customFormat="1" ht="11.25" customHeight="1">
      <c r="A94" s="188" t="s">
        <v>305</v>
      </c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 t="s">
        <v>309</v>
      </c>
      <c r="P94" s="188"/>
      <c r="Q94" s="188"/>
      <c r="R94" s="188"/>
      <c r="S94" s="188"/>
      <c r="T94" s="188"/>
      <c r="U94" s="188"/>
      <c r="V94" s="188"/>
      <c r="W94" s="188"/>
      <c r="X94" s="188"/>
      <c r="Y94" s="188"/>
    </row>
    <row r="95" spans="1:28" s="102" customFormat="1" ht="14.25">
      <c r="A95" s="89"/>
      <c r="B95" s="89"/>
      <c r="C95" s="89"/>
      <c r="D95" s="91"/>
      <c r="E95" s="88"/>
      <c r="F95" s="88"/>
      <c r="G95" s="88"/>
      <c r="H95" s="88">
        <f>IF(AND(F95&gt;0,G95&gt;0),G95*100/F95,"")</f>
      </c>
      <c r="I95" s="86"/>
      <c r="J95" s="91"/>
      <c r="K95" s="88"/>
      <c r="L95" s="88"/>
      <c r="M95" s="88"/>
      <c r="N95" s="88">
        <f>IF(AND(L95&gt;0,M95&gt;0),M95*100/L95,"")</f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s="102" customFormat="1" ht="14.25">
      <c r="A96" s="89"/>
      <c r="B96" s="89"/>
      <c r="C96" s="89"/>
      <c r="D96" s="91"/>
      <c r="E96" s="88"/>
      <c r="F96" s="88"/>
      <c r="G96" s="88"/>
      <c r="H96" s="88">
        <f>IF(AND(F96&gt;0,G96&gt;0),G96*100/F96,"")</f>
      </c>
      <c r="I96" s="86"/>
      <c r="J96" s="91"/>
      <c r="K96" s="88"/>
      <c r="L96" s="88"/>
      <c r="M96" s="88"/>
      <c r="N96" s="88">
        <f>IF(AND(L96&gt;0,M96&gt;0),M96*100/L96,"")</f>
      </c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s="102" customFormat="1" ht="14.25">
      <c r="A97" s="89"/>
      <c r="B97" s="89"/>
      <c r="C97" s="89"/>
      <c r="D97" s="91"/>
      <c r="E97" s="88"/>
      <c r="F97" s="88"/>
      <c r="G97" s="88"/>
      <c r="H97" s="88">
        <f>IF(AND(F97&gt;0,G97&gt;0),G97*100/F97,"")</f>
      </c>
      <c r="I97" s="86"/>
      <c r="J97" s="91"/>
      <c r="K97" s="88"/>
      <c r="L97" s="88"/>
      <c r="M97" s="88"/>
      <c r="N97" s="88">
        <f>IF(AND(L97&gt;0,M97&gt;0),M97*100/L97,"")</f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s="102" customFormat="1" ht="11.25" customHeight="1">
      <c r="A98" s="89"/>
      <c r="B98" s="89"/>
      <c r="C98" s="89"/>
      <c r="D98" s="91"/>
      <c r="E98" s="87"/>
      <c r="F98" s="87"/>
      <c r="G98" s="87"/>
      <c r="H98" s="87"/>
      <c r="I98" s="86"/>
      <c r="J98" s="91"/>
      <c r="K98" s="87"/>
      <c r="L98" s="87"/>
      <c r="M98" s="87"/>
      <c r="N98" s="87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s="102" customFormat="1" ht="11.25" customHeight="1">
      <c r="A99" s="89"/>
      <c r="B99" s="89"/>
      <c r="C99" s="89"/>
      <c r="D99" s="91"/>
      <c r="E99" s="88"/>
      <c r="F99" s="88"/>
      <c r="G99" s="88"/>
      <c r="H99" s="88">
        <f aca="true" t="shared" si="16" ref="H99:H137">IF(AND(F99&gt;0,G99&gt;0),G99*100/F99,"")</f>
      </c>
      <c r="I99" s="86"/>
      <c r="J99" s="91"/>
      <c r="K99" s="88"/>
      <c r="L99" s="88"/>
      <c r="M99" s="88"/>
      <c r="N99" s="88">
        <f aca="true" t="shared" si="17" ref="N99:N137">IF(AND(L99&gt;0,M99&gt;0),M99*100/L99,"")</f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s="102" customFormat="1" ht="11.25" customHeight="1">
      <c r="A100" s="89"/>
      <c r="B100" s="89"/>
      <c r="C100" s="89"/>
      <c r="D100" s="91"/>
      <c r="E100" s="88"/>
      <c r="F100" s="88"/>
      <c r="G100" s="88"/>
      <c r="H100" s="88">
        <f t="shared" si="16"/>
      </c>
      <c r="I100" s="86"/>
      <c r="J100" s="91"/>
      <c r="K100" s="88"/>
      <c r="L100" s="88"/>
      <c r="M100" s="88"/>
      <c r="N100" s="88">
        <f t="shared" si="17"/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1.25" customHeight="1">
      <c r="A101" s="89"/>
      <c r="B101" s="89"/>
      <c r="C101" s="89"/>
      <c r="D101" s="91"/>
      <c r="E101" s="88"/>
      <c r="F101" s="88"/>
      <c r="G101" s="88"/>
      <c r="H101" s="88">
        <f t="shared" si="16"/>
      </c>
      <c r="I101" s="86"/>
      <c r="J101" s="91"/>
      <c r="K101" s="88"/>
      <c r="L101" s="88"/>
      <c r="M101" s="88"/>
      <c r="N101" s="88">
        <f t="shared" si="17"/>
      </c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1.25" customHeight="1">
      <c r="A102" s="89"/>
      <c r="B102" s="89"/>
      <c r="C102" s="89"/>
      <c r="D102" s="91"/>
      <c r="E102" s="88"/>
      <c r="F102" s="88"/>
      <c r="G102" s="88"/>
      <c r="H102" s="88">
        <f t="shared" si="16"/>
      </c>
      <c r="I102" s="86"/>
      <c r="J102" s="91"/>
      <c r="K102" s="88"/>
      <c r="L102" s="88"/>
      <c r="M102" s="88"/>
      <c r="N102" s="88">
        <f t="shared" si="17"/>
      </c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1.25" customHeight="1">
      <c r="A103" s="89"/>
      <c r="B103" s="89"/>
      <c r="C103" s="89"/>
      <c r="D103" s="91"/>
      <c r="E103" s="88"/>
      <c r="F103" s="88"/>
      <c r="G103" s="88"/>
      <c r="H103" s="88">
        <f t="shared" si="16"/>
      </c>
      <c r="I103" s="86"/>
      <c r="J103" s="91"/>
      <c r="K103" s="88"/>
      <c r="L103" s="88"/>
      <c r="M103" s="88"/>
      <c r="N103" s="88">
        <f t="shared" si="17"/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1.25" customHeight="1">
      <c r="A104" s="89"/>
      <c r="B104" s="89"/>
      <c r="C104" s="89"/>
      <c r="D104" s="91"/>
      <c r="E104" s="88"/>
      <c r="F104" s="88"/>
      <c r="G104" s="88"/>
      <c r="H104" s="88">
        <f t="shared" si="16"/>
      </c>
      <c r="I104" s="86"/>
      <c r="J104" s="91"/>
      <c r="K104" s="88"/>
      <c r="L104" s="88"/>
      <c r="M104" s="88"/>
      <c r="N104" s="88">
        <f t="shared" si="17"/>
      </c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1.25" customHeight="1">
      <c r="A105" s="89"/>
      <c r="B105" s="89"/>
      <c r="C105" s="89"/>
      <c r="D105" s="91"/>
      <c r="E105" s="88"/>
      <c r="F105" s="88"/>
      <c r="G105" s="88"/>
      <c r="H105" s="88">
        <f t="shared" si="16"/>
      </c>
      <c r="I105" s="86"/>
      <c r="J105" s="91"/>
      <c r="K105" s="88"/>
      <c r="L105" s="88"/>
      <c r="M105" s="88"/>
      <c r="N105" s="88">
        <f t="shared" si="17"/>
      </c>
      <c r="O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9"/>
      <c r="B106" s="89"/>
      <c r="C106" s="89"/>
      <c r="D106" s="91"/>
      <c r="E106" s="88"/>
      <c r="F106" s="88"/>
      <c r="G106" s="88"/>
      <c r="H106" s="88">
        <f t="shared" si="16"/>
      </c>
      <c r="I106" s="86"/>
      <c r="J106" s="91"/>
      <c r="K106" s="88"/>
      <c r="L106" s="88"/>
      <c r="M106" s="88"/>
      <c r="N106" s="88">
        <f t="shared" si="17"/>
      </c>
      <c r="O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9"/>
      <c r="B107" s="89"/>
      <c r="C107" s="89"/>
      <c r="D107" s="91"/>
      <c r="E107" s="88"/>
      <c r="F107" s="88"/>
      <c r="G107" s="88"/>
      <c r="H107" s="88">
        <f t="shared" si="16"/>
      </c>
      <c r="I107" s="86"/>
      <c r="J107" s="91"/>
      <c r="K107" s="88"/>
      <c r="L107" s="88"/>
      <c r="M107" s="88"/>
      <c r="N107" s="88">
        <f t="shared" si="17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9"/>
      <c r="B108" s="89"/>
      <c r="C108" s="89"/>
      <c r="D108" s="91"/>
      <c r="E108" s="88"/>
      <c r="F108" s="88"/>
      <c r="G108" s="88"/>
      <c r="H108" s="88">
        <f t="shared" si="16"/>
      </c>
      <c r="I108" s="86"/>
      <c r="J108" s="91"/>
      <c r="K108" s="88"/>
      <c r="L108" s="88"/>
      <c r="M108" s="88"/>
      <c r="N108" s="88">
        <f t="shared" si="17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1"/>
      <c r="E109" s="88"/>
      <c r="F109" s="88"/>
      <c r="G109" s="88"/>
      <c r="H109" s="88">
        <f t="shared" si="16"/>
      </c>
      <c r="I109" s="86"/>
      <c r="J109" s="91"/>
      <c r="K109" s="88"/>
      <c r="L109" s="88"/>
      <c r="M109" s="88"/>
      <c r="N109" s="88">
        <f t="shared" si="17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1"/>
      <c r="E110" s="88"/>
      <c r="F110" s="88"/>
      <c r="G110" s="88"/>
      <c r="H110" s="88">
        <f t="shared" si="16"/>
      </c>
      <c r="I110" s="86"/>
      <c r="J110" s="91"/>
      <c r="K110" s="88"/>
      <c r="L110" s="88"/>
      <c r="M110" s="88"/>
      <c r="N110" s="88">
        <f t="shared" si="17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1"/>
      <c r="E111" s="88"/>
      <c r="F111" s="88"/>
      <c r="G111" s="88"/>
      <c r="H111" s="88">
        <f t="shared" si="16"/>
      </c>
      <c r="I111" s="86"/>
      <c r="J111" s="91"/>
      <c r="K111" s="88"/>
      <c r="L111" s="88"/>
      <c r="M111" s="88"/>
      <c r="N111" s="88">
        <f t="shared" si="17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1"/>
      <c r="E112" s="88"/>
      <c r="F112" s="88"/>
      <c r="G112" s="88"/>
      <c r="H112" s="88">
        <f t="shared" si="16"/>
      </c>
      <c r="I112" s="86"/>
      <c r="J112" s="91"/>
      <c r="K112" s="88"/>
      <c r="L112" s="88"/>
      <c r="M112" s="88"/>
      <c r="N112" s="88">
        <f t="shared" si="17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1"/>
      <c r="E113" s="88"/>
      <c r="F113" s="88"/>
      <c r="G113" s="88"/>
      <c r="H113" s="88">
        <f t="shared" si="16"/>
      </c>
      <c r="I113" s="86"/>
      <c r="J113" s="91"/>
      <c r="K113" s="88"/>
      <c r="L113" s="88"/>
      <c r="M113" s="88"/>
      <c r="N113" s="88">
        <f t="shared" si="17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1"/>
      <c r="E114" s="88"/>
      <c r="F114" s="88"/>
      <c r="G114" s="88"/>
      <c r="H114" s="88">
        <f t="shared" si="16"/>
      </c>
      <c r="I114" s="86"/>
      <c r="J114" s="91"/>
      <c r="K114" s="88"/>
      <c r="L114" s="88"/>
      <c r="M114" s="88"/>
      <c r="N114" s="88">
        <f t="shared" si="17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1"/>
      <c r="E115" s="88"/>
      <c r="F115" s="88"/>
      <c r="G115" s="88"/>
      <c r="H115" s="88">
        <f t="shared" si="16"/>
      </c>
      <c r="I115" s="86"/>
      <c r="J115" s="91"/>
      <c r="K115" s="88"/>
      <c r="L115" s="88"/>
      <c r="M115" s="88"/>
      <c r="N115" s="88">
        <f t="shared" si="17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1"/>
      <c r="E116" s="88"/>
      <c r="F116" s="88"/>
      <c r="G116" s="88"/>
      <c r="H116" s="88">
        <f t="shared" si="16"/>
      </c>
      <c r="I116" s="86"/>
      <c r="J116" s="91"/>
      <c r="K116" s="88"/>
      <c r="L116" s="88"/>
      <c r="M116" s="88"/>
      <c r="N116" s="88">
        <f t="shared" si="17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1"/>
      <c r="E117" s="88"/>
      <c r="F117" s="88"/>
      <c r="G117" s="88"/>
      <c r="H117" s="88">
        <f t="shared" si="16"/>
      </c>
      <c r="I117" s="86"/>
      <c r="J117" s="91"/>
      <c r="K117" s="88"/>
      <c r="L117" s="88"/>
      <c r="M117" s="88"/>
      <c r="N117" s="88">
        <f t="shared" si="17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1"/>
      <c r="E118" s="88"/>
      <c r="F118" s="88"/>
      <c r="G118" s="88"/>
      <c r="H118" s="88">
        <f t="shared" si="16"/>
      </c>
      <c r="I118" s="86"/>
      <c r="J118" s="91"/>
      <c r="K118" s="88"/>
      <c r="L118" s="88"/>
      <c r="M118" s="88"/>
      <c r="N118" s="88">
        <f t="shared" si="17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1"/>
      <c r="E119" s="88"/>
      <c r="F119" s="88"/>
      <c r="G119" s="88"/>
      <c r="H119" s="88">
        <f t="shared" si="16"/>
      </c>
      <c r="I119" s="86"/>
      <c r="J119" s="91"/>
      <c r="K119" s="88"/>
      <c r="L119" s="88"/>
      <c r="M119" s="88"/>
      <c r="N119" s="88">
        <f t="shared" si="17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1"/>
      <c r="E120" s="88"/>
      <c r="F120" s="88"/>
      <c r="G120" s="88"/>
      <c r="H120" s="88">
        <f t="shared" si="16"/>
      </c>
      <c r="I120" s="86"/>
      <c r="J120" s="91"/>
      <c r="K120" s="88"/>
      <c r="L120" s="88"/>
      <c r="M120" s="88"/>
      <c r="N120" s="88">
        <f t="shared" si="17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1"/>
      <c r="E121" s="88"/>
      <c r="F121" s="88"/>
      <c r="G121" s="88"/>
      <c r="H121" s="88">
        <f t="shared" si="16"/>
      </c>
      <c r="I121" s="86"/>
      <c r="J121" s="91"/>
      <c r="K121" s="88"/>
      <c r="L121" s="88"/>
      <c r="M121" s="88"/>
      <c r="N121" s="88">
        <f t="shared" si="17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1"/>
      <c r="E122" s="88"/>
      <c r="F122" s="88"/>
      <c r="G122" s="88"/>
      <c r="H122" s="88">
        <f t="shared" si="16"/>
      </c>
      <c r="I122" s="86"/>
      <c r="J122" s="91"/>
      <c r="K122" s="88"/>
      <c r="L122" s="88"/>
      <c r="M122" s="88"/>
      <c r="N122" s="88">
        <f t="shared" si="17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1"/>
      <c r="E123" s="88"/>
      <c r="F123" s="88"/>
      <c r="G123" s="88"/>
      <c r="H123" s="88">
        <f t="shared" si="16"/>
      </c>
      <c r="I123" s="86"/>
      <c r="J123" s="91"/>
      <c r="K123" s="88"/>
      <c r="L123" s="88"/>
      <c r="M123" s="88"/>
      <c r="N123" s="88">
        <f t="shared" si="17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1"/>
      <c r="E124" s="88"/>
      <c r="F124" s="88"/>
      <c r="G124" s="88"/>
      <c r="H124" s="88">
        <f t="shared" si="16"/>
      </c>
      <c r="I124" s="86"/>
      <c r="J124" s="91"/>
      <c r="K124" s="88"/>
      <c r="L124" s="88"/>
      <c r="M124" s="88"/>
      <c r="N124" s="88">
        <f t="shared" si="17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1"/>
      <c r="E125" s="88"/>
      <c r="F125" s="88"/>
      <c r="G125" s="88"/>
      <c r="H125" s="88">
        <f t="shared" si="16"/>
      </c>
      <c r="I125" s="86"/>
      <c r="J125" s="91"/>
      <c r="K125" s="88"/>
      <c r="L125" s="88"/>
      <c r="M125" s="88"/>
      <c r="N125" s="88">
        <f t="shared" si="17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1"/>
      <c r="E126" s="88"/>
      <c r="F126" s="88"/>
      <c r="G126" s="88"/>
      <c r="H126" s="88">
        <f t="shared" si="16"/>
      </c>
      <c r="I126" s="86"/>
      <c r="J126" s="91"/>
      <c r="K126" s="88"/>
      <c r="L126" s="88"/>
      <c r="M126" s="88"/>
      <c r="N126" s="88">
        <f t="shared" si="17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1"/>
      <c r="E127" s="88"/>
      <c r="F127" s="88"/>
      <c r="G127" s="88"/>
      <c r="H127" s="88">
        <f t="shared" si="16"/>
      </c>
      <c r="I127" s="86"/>
      <c r="J127" s="91"/>
      <c r="K127" s="88"/>
      <c r="L127" s="88"/>
      <c r="M127" s="88"/>
      <c r="N127" s="88">
        <f t="shared" si="17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1"/>
      <c r="E128" s="88"/>
      <c r="F128" s="88"/>
      <c r="G128" s="88"/>
      <c r="H128" s="88">
        <f t="shared" si="16"/>
      </c>
      <c r="I128" s="86"/>
      <c r="J128" s="91"/>
      <c r="K128" s="88"/>
      <c r="L128" s="88"/>
      <c r="M128" s="88"/>
      <c r="N128" s="88">
        <f t="shared" si="17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1"/>
      <c r="E129" s="88"/>
      <c r="F129" s="88"/>
      <c r="G129" s="88"/>
      <c r="H129" s="88">
        <f t="shared" si="16"/>
      </c>
      <c r="I129" s="86"/>
      <c r="J129" s="91"/>
      <c r="K129" s="88"/>
      <c r="L129" s="88"/>
      <c r="M129" s="88"/>
      <c r="N129" s="88">
        <f t="shared" si="17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1"/>
      <c r="E130" s="88"/>
      <c r="F130" s="88"/>
      <c r="G130" s="88"/>
      <c r="H130" s="88">
        <f t="shared" si="16"/>
      </c>
      <c r="I130" s="86"/>
      <c r="J130" s="91"/>
      <c r="K130" s="88"/>
      <c r="L130" s="88"/>
      <c r="M130" s="88"/>
      <c r="N130" s="88">
        <f t="shared" si="17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1"/>
      <c r="E131" s="88"/>
      <c r="F131" s="88"/>
      <c r="G131" s="88"/>
      <c r="H131" s="88">
        <f t="shared" si="16"/>
      </c>
      <c r="I131" s="86"/>
      <c r="J131" s="91"/>
      <c r="K131" s="88"/>
      <c r="L131" s="88"/>
      <c r="M131" s="88"/>
      <c r="N131" s="88">
        <f t="shared" si="17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1"/>
      <c r="E132" s="88"/>
      <c r="F132" s="88"/>
      <c r="G132" s="88"/>
      <c r="H132" s="88">
        <f t="shared" si="16"/>
      </c>
      <c r="I132" s="86"/>
      <c r="J132" s="91"/>
      <c r="K132" s="88"/>
      <c r="L132" s="88"/>
      <c r="M132" s="88"/>
      <c r="N132" s="88">
        <f t="shared" si="17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>
      <c r="A133" s="89"/>
      <c r="B133" s="89"/>
      <c r="C133" s="89"/>
      <c r="D133" s="91"/>
      <c r="E133" s="88"/>
      <c r="F133" s="88"/>
      <c r="G133" s="88"/>
      <c r="H133" s="88">
        <f t="shared" si="16"/>
      </c>
      <c r="I133" s="86"/>
      <c r="J133" s="91"/>
      <c r="K133" s="88"/>
      <c r="L133" s="88"/>
      <c r="M133" s="88"/>
      <c r="N133" s="88">
        <f t="shared" si="17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1.25">
      <c r="A134" s="89"/>
      <c r="B134" s="89"/>
      <c r="C134" s="89"/>
      <c r="D134" s="91"/>
      <c r="E134" s="88"/>
      <c r="F134" s="88"/>
      <c r="G134" s="88"/>
      <c r="H134" s="88">
        <f t="shared" si="16"/>
      </c>
      <c r="I134" s="86"/>
      <c r="J134" s="91"/>
      <c r="K134" s="88"/>
      <c r="L134" s="88"/>
      <c r="M134" s="88"/>
      <c r="N134" s="88">
        <f t="shared" si="17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1.25">
      <c r="A135" s="89"/>
      <c r="B135" s="89"/>
      <c r="C135" s="89"/>
      <c r="D135" s="91"/>
      <c r="E135" s="88"/>
      <c r="F135" s="88"/>
      <c r="G135" s="88"/>
      <c r="H135" s="88">
        <f t="shared" si="16"/>
      </c>
      <c r="I135" s="86"/>
      <c r="J135" s="91"/>
      <c r="K135" s="88"/>
      <c r="L135" s="88"/>
      <c r="M135" s="88"/>
      <c r="N135" s="88">
        <f t="shared" si="17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1.25">
      <c r="A136" s="89"/>
      <c r="B136" s="89"/>
      <c r="C136" s="89"/>
      <c r="D136" s="91"/>
      <c r="E136" s="88"/>
      <c r="F136" s="88"/>
      <c r="G136" s="88"/>
      <c r="H136" s="88">
        <f t="shared" si="16"/>
      </c>
      <c r="I136" s="86"/>
      <c r="J136" s="91"/>
      <c r="K136" s="88"/>
      <c r="L136" s="88"/>
      <c r="M136" s="88"/>
      <c r="N136" s="88">
        <f t="shared" si="17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1.25">
      <c r="A137" s="89"/>
      <c r="B137" s="89"/>
      <c r="C137" s="89"/>
      <c r="D137" s="91"/>
      <c r="E137" s="88"/>
      <c r="F137" s="88"/>
      <c r="G137" s="88"/>
      <c r="H137" s="88">
        <f t="shared" si="16"/>
      </c>
      <c r="I137" s="86"/>
      <c r="J137" s="91"/>
      <c r="K137" s="88"/>
      <c r="L137" s="88"/>
      <c r="M137" s="88"/>
      <c r="N137" s="88">
        <f t="shared" si="17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1.25">
      <c r="A138" s="89"/>
      <c r="B138" s="99"/>
      <c r="C138" s="89"/>
      <c r="D138" s="86"/>
      <c r="E138" s="88"/>
      <c r="F138" s="88"/>
      <c r="G138" s="88"/>
      <c r="H138" s="87"/>
      <c r="I138" s="86"/>
      <c r="J138" s="86"/>
      <c r="K138" s="100"/>
      <c r="L138" s="100"/>
      <c r="M138" s="100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1.25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1.25">
      <c r="A140" s="93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1.25">
      <c r="A141" s="93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1.25">
      <c r="A142" s="93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1.25">
      <c r="A143" s="93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4:28" ht="11.25">
      <c r="N144" s="86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</row>
    <row r="145" spans="14:28" ht="9.75">
      <c r="N145" s="68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</row>
    <row r="146" spans="14:28" ht="11.25">
      <c r="N146" s="94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</row>
    <row r="147" spans="14:28" ht="11.25">
      <c r="N147" s="94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</row>
    <row r="148" spans="14:28" ht="11.25">
      <c r="N148" s="94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</row>
    <row r="149" spans="14:28" ht="11.25">
      <c r="N149" s="94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</row>
    <row r="150" spans="14:28" ht="11.25">
      <c r="N150" s="94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</row>
    <row r="151" spans="14:28" ht="11.25">
      <c r="N151" s="94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</row>
    <row r="152" spans="14:28" ht="12">
      <c r="N152" s="94"/>
      <c r="O152" s="101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</row>
    <row r="153" spans="14:28" ht="11.25">
      <c r="N153" s="94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</row>
    <row r="154" spans="14:28" ht="11.25">
      <c r="N154" s="94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</row>
    <row r="155" spans="14:28" ht="11.25">
      <c r="N155" s="94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</row>
    <row r="156" spans="14:28" ht="11.25">
      <c r="N156" s="94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</row>
    <row r="157" spans="14:28" ht="11.25">
      <c r="N157" s="94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</row>
    <row r="158" ht="11.25">
      <c r="N158" s="94"/>
    </row>
    <row r="159" ht="11.25">
      <c r="N159" s="94"/>
    </row>
    <row r="160" ht="11.25">
      <c r="N160" s="94"/>
    </row>
    <row r="161" ht="11.25">
      <c r="N161" s="94"/>
    </row>
    <row r="162" ht="11.25">
      <c r="N162" s="94"/>
    </row>
    <row r="163" ht="11.25">
      <c r="N163" s="94"/>
    </row>
  </sheetData>
  <sheetProtection/>
  <mergeCells count="22">
    <mergeCell ref="X4:AB4"/>
    <mergeCell ref="A86:E86"/>
    <mergeCell ref="A87:E87"/>
    <mergeCell ref="R71:V71"/>
    <mergeCell ref="X71:AB71"/>
    <mergeCell ref="A82:E82"/>
    <mergeCell ref="A91:E91"/>
    <mergeCell ref="A92:E92"/>
    <mergeCell ref="A88:E88"/>
    <mergeCell ref="D4:H4"/>
    <mergeCell ref="J4:N4"/>
    <mergeCell ref="R4:V4"/>
    <mergeCell ref="A93:G93"/>
    <mergeCell ref="A94:N94"/>
    <mergeCell ref="A83:E83"/>
    <mergeCell ref="A84:E84"/>
    <mergeCell ref="A85:E85"/>
    <mergeCell ref="O91:AB91"/>
    <mergeCell ref="O93:R93"/>
    <mergeCell ref="O94:Y94"/>
    <mergeCell ref="A89:E89"/>
    <mergeCell ref="A90:G90"/>
  </mergeCells>
  <printOptions horizontalCentered="1"/>
  <pageMargins left="0.5905511811023623" right="0.5905511811023623" top="0.3937007874015748" bottom="0.3937007874015748" header="0" footer="0.3937007874015748"/>
  <pageSetup firstPageNumber="7" useFirstPageNumber="1" fitToWidth="2" horizontalDpi="600" verticalDpi="600" orientation="portrait" pageOrder="overThenDown" paperSize="9" scale="72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5" zoomScaleSheetLayoutView="95" zoomScalePageLayoutView="0" workbookViewId="0" topLeftCell="A4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41</v>
      </c>
      <c r="D26" s="38">
        <v>41</v>
      </c>
      <c r="E26" s="38">
        <v>42</v>
      </c>
      <c r="F26" s="39">
        <v>102.4390243902439</v>
      </c>
      <c r="G26" s="40"/>
      <c r="H26" s="152">
        <v>1.6</v>
      </c>
      <c r="I26" s="153">
        <v>1.6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>
        <v>10</v>
      </c>
      <c r="E30" s="30">
        <v>15</v>
      </c>
      <c r="F30" s="31"/>
      <c r="G30" s="31"/>
      <c r="H30" s="151"/>
      <c r="I30" s="151">
        <v>0.351</v>
      </c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>
        <v>10</v>
      </c>
      <c r="E31" s="38">
        <v>15</v>
      </c>
      <c r="F31" s="39">
        <v>150</v>
      </c>
      <c r="G31" s="40"/>
      <c r="H31" s="152"/>
      <c r="I31" s="153">
        <v>0.351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120</v>
      </c>
      <c r="D33" s="30">
        <v>120</v>
      </c>
      <c r="E33" s="30">
        <v>120</v>
      </c>
      <c r="F33" s="31"/>
      <c r="G33" s="31"/>
      <c r="H33" s="151">
        <v>3.77</v>
      </c>
      <c r="I33" s="151">
        <v>3.77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15</v>
      </c>
      <c r="E34" s="30"/>
      <c r="F34" s="31"/>
      <c r="G34" s="31"/>
      <c r="H34" s="151">
        <v>0.56</v>
      </c>
      <c r="I34" s="151">
        <v>0.56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19</v>
      </c>
      <c r="D35" s="30">
        <v>15</v>
      </c>
      <c r="E35" s="30">
        <v>18</v>
      </c>
      <c r="F35" s="31"/>
      <c r="G35" s="31"/>
      <c r="H35" s="151">
        <v>0.883</v>
      </c>
      <c r="I35" s="151">
        <v>0.63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193</v>
      </c>
      <c r="D36" s="30">
        <v>180</v>
      </c>
      <c r="E36" s="30">
        <v>146</v>
      </c>
      <c r="F36" s="31"/>
      <c r="G36" s="31"/>
      <c r="H36" s="151">
        <v>5.764</v>
      </c>
      <c r="I36" s="151">
        <v>4.2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347</v>
      </c>
      <c r="D37" s="38">
        <v>330</v>
      </c>
      <c r="E37" s="38">
        <v>284</v>
      </c>
      <c r="F37" s="39">
        <v>86.06060606060606</v>
      </c>
      <c r="G37" s="40"/>
      <c r="H37" s="152">
        <v>10.977</v>
      </c>
      <c r="I37" s="153">
        <v>9.16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12</v>
      </c>
      <c r="D39" s="38">
        <v>12</v>
      </c>
      <c r="E39" s="38">
        <v>10</v>
      </c>
      <c r="F39" s="39">
        <v>83.33333333333333</v>
      </c>
      <c r="G39" s="40"/>
      <c r="H39" s="152">
        <v>0.393</v>
      </c>
      <c r="I39" s="153">
        <v>0.39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>
        <v>10</v>
      </c>
      <c r="D43" s="30">
        <v>10</v>
      </c>
      <c r="E43" s="30">
        <v>10</v>
      </c>
      <c r="F43" s="31"/>
      <c r="G43" s="31"/>
      <c r="H43" s="151">
        <v>0.24</v>
      </c>
      <c r="I43" s="151">
        <v>0.24</v>
      </c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2</v>
      </c>
      <c r="F45" s="31"/>
      <c r="G45" s="31"/>
      <c r="H45" s="151">
        <v>0.052</v>
      </c>
      <c r="I45" s="151">
        <v>0.052</v>
      </c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12</v>
      </c>
      <c r="E50" s="38">
        <v>12</v>
      </c>
      <c r="F50" s="39">
        <v>100</v>
      </c>
      <c r="G50" s="40"/>
      <c r="H50" s="152">
        <v>0.292</v>
      </c>
      <c r="I50" s="153">
        <v>0.292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100</v>
      </c>
      <c r="D54" s="30">
        <v>125</v>
      </c>
      <c r="E54" s="30">
        <v>150</v>
      </c>
      <c r="F54" s="31"/>
      <c r="G54" s="31"/>
      <c r="H54" s="151">
        <v>5</v>
      </c>
      <c r="I54" s="151">
        <v>6.5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275</v>
      </c>
      <c r="D55" s="30">
        <v>285</v>
      </c>
      <c r="E55" s="30">
        <v>285</v>
      </c>
      <c r="F55" s="31"/>
      <c r="G55" s="31"/>
      <c r="H55" s="151">
        <v>13.75</v>
      </c>
      <c r="I55" s="151">
        <v>14.25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1050</v>
      </c>
      <c r="D56" s="30"/>
      <c r="E56" s="30"/>
      <c r="F56" s="31"/>
      <c r="G56" s="31"/>
      <c r="H56" s="151">
        <v>68</v>
      </c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38</v>
      </c>
      <c r="D58" s="30">
        <v>38</v>
      </c>
      <c r="E58" s="30">
        <v>38</v>
      </c>
      <c r="F58" s="31"/>
      <c r="G58" s="31"/>
      <c r="H58" s="151">
        <v>1.71</v>
      </c>
      <c r="I58" s="151">
        <v>1.444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1463</v>
      </c>
      <c r="D59" s="38">
        <v>448</v>
      </c>
      <c r="E59" s="38">
        <v>473</v>
      </c>
      <c r="F59" s="39">
        <v>105.58035714285714</v>
      </c>
      <c r="G59" s="40"/>
      <c r="H59" s="152">
        <v>88.46</v>
      </c>
      <c r="I59" s="153">
        <v>22.194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160</v>
      </c>
      <c r="D61" s="30">
        <v>180</v>
      </c>
      <c r="E61" s="30">
        <v>180</v>
      </c>
      <c r="F61" s="31"/>
      <c r="G61" s="31"/>
      <c r="H61" s="151">
        <v>5.6</v>
      </c>
      <c r="I61" s="151">
        <v>6.3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158</v>
      </c>
      <c r="D62" s="30">
        <v>165</v>
      </c>
      <c r="E62" s="30">
        <v>152</v>
      </c>
      <c r="F62" s="31"/>
      <c r="G62" s="31"/>
      <c r="H62" s="151">
        <v>3.398</v>
      </c>
      <c r="I62" s="151">
        <v>3.391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1117</v>
      </c>
      <c r="D63" s="30">
        <v>1117</v>
      </c>
      <c r="E63" s="30">
        <v>1117</v>
      </c>
      <c r="F63" s="31"/>
      <c r="G63" s="31"/>
      <c r="H63" s="151">
        <v>52.854</v>
      </c>
      <c r="I63" s="151">
        <v>60.32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1435</v>
      </c>
      <c r="D64" s="38">
        <v>1462</v>
      </c>
      <c r="E64" s="38">
        <v>1449</v>
      </c>
      <c r="F64" s="39">
        <v>99.11080711354309</v>
      </c>
      <c r="G64" s="40"/>
      <c r="H64" s="152">
        <v>61.852</v>
      </c>
      <c r="I64" s="153">
        <v>70.011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647</v>
      </c>
      <c r="D66" s="38">
        <v>1100</v>
      </c>
      <c r="E66" s="38">
        <v>651</v>
      </c>
      <c r="F66" s="39">
        <v>59.18181818181818</v>
      </c>
      <c r="G66" s="40"/>
      <c r="H66" s="152">
        <v>41.514</v>
      </c>
      <c r="I66" s="153">
        <v>23.2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18</v>
      </c>
      <c r="E72" s="30">
        <v>18</v>
      </c>
      <c r="F72" s="31"/>
      <c r="G72" s="31"/>
      <c r="H72" s="151">
        <v>0.316</v>
      </c>
      <c r="I72" s="151">
        <v>0.315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75</v>
      </c>
      <c r="D73" s="30">
        <v>70</v>
      </c>
      <c r="E73" s="30">
        <v>76</v>
      </c>
      <c r="F73" s="31"/>
      <c r="G73" s="31"/>
      <c r="H73" s="151">
        <v>1.661</v>
      </c>
      <c r="I73" s="151">
        <v>1.55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624</v>
      </c>
      <c r="D74" s="30">
        <v>625</v>
      </c>
      <c r="E74" s="30">
        <v>600</v>
      </c>
      <c r="F74" s="31"/>
      <c r="G74" s="31"/>
      <c r="H74" s="151">
        <v>29.64</v>
      </c>
      <c r="I74" s="151">
        <v>31.25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144</v>
      </c>
      <c r="D75" s="30">
        <v>144</v>
      </c>
      <c r="E75" s="30">
        <v>185</v>
      </c>
      <c r="F75" s="31"/>
      <c r="G75" s="31"/>
      <c r="H75" s="151">
        <v>5.318</v>
      </c>
      <c r="I75" s="151">
        <v>5.318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48</v>
      </c>
      <c r="D76" s="30">
        <v>55</v>
      </c>
      <c r="E76" s="30">
        <v>55</v>
      </c>
      <c r="F76" s="31"/>
      <c r="G76" s="31"/>
      <c r="H76" s="151">
        <v>1.44</v>
      </c>
      <c r="I76" s="151">
        <v>1.65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70</v>
      </c>
      <c r="D77" s="30">
        <v>70</v>
      </c>
      <c r="E77" s="30">
        <v>55</v>
      </c>
      <c r="F77" s="31"/>
      <c r="G77" s="31"/>
      <c r="H77" s="151">
        <v>2.66</v>
      </c>
      <c r="I77" s="151">
        <v>2.94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186</v>
      </c>
      <c r="D78" s="30">
        <v>190</v>
      </c>
      <c r="E78" s="30">
        <v>185</v>
      </c>
      <c r="F78" s="31"/>
      <c r="G78" s="31"/>
      <c r="H78" s="151">
        <v>7.734</v>
      </c>
      <c r="I78" s="151">
        <v>8.17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292</v>
      </c>
      <c r="D79" s="30">
        <v>289</v>
      </c>
      <c r="E79" s="30">
        <v>289</v>
      </c>
      <c r="F79" s="31"/>
      <c r="G79" s="31"/>
      <c r="H79" s="151">
        <v>13.183</v>
      </c>
      <c r="I79" s="151">
        <v>19.088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1457</v>
      </c>
      <c r="D80" s="38">
        <v>1461</v>
      </c>
      <c r="E80" s="38">
        <v>1463</v>
      </c>
      <c r="F80" s="39">
        <f>IF(D80&gt;0,100*E80/D80,0)</f>
        <v>100.13689253935661</v>
      </c>
      <c r="G80" s="40"/>
      <c r="H80" s="152">
        <v>61.952</v>
      </c>
      <c r="I80" s="153">
        <v>70.281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5414</v>
      </c>
      <c r="D87" s="53">
        <v>4876</v>
      </c>
      <c r="E87" s="53">
        <v>4399</v>
      </c>
      <c r="F87" s="54">
        <f>IF(D87&gt;0,100*E87/D87,0)</f>
        <v>90.21739130434783</v>
      </c>
      <c r="G87" s="40"/>
      <c r="H87" s="156">
        <v>267.03999999999996</v>
      </c>
      <c r="I87" s="157">
        <v>197.47899999999998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4" zoomScaleSheetLayoutView="94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/>
      <c r="F20" s="31"/>
      <c r="G20" s="31"/>
      <c r="H20" s="151">
        <v>0.371</v>
      </c>
      <c r="I20" s="151">
        <v>0.37</v>
      </c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/>
      <c r="F22" s="39"/>
      <c r="G22" s="40"/>
      <c r="H22" s="152">
        <v>0.371</v>
      </c>
      <c r="I22" s="153">
        <v>0.37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273</v>
      </c>
      <c r="D24" s="38">
        <v>293</v>
      </c>
      <c r="E24" s="38"/>
      <c r="F24" s="39"/>
      <c r="G24" s="40"/>
      <c r="H24" s="152">
        <v>16.516</v>
      </c>
      <c r="I24" s="153">
        <v>16.79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19</v>
      </c>
      <c r="D26" s="38">
        <v>20</v>
      </c>
      <c r="E26" s="38">
        <v>20</v>
      </c>
      <c r="F26" s="39">
        <v>100</v>
      </c>
      <c r="G26" s="40"/>
      <c r="H26" s="152">
        <v>1.203</v>
      </c>
      <c r="I26" s="153">
        <v>1.2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>
        <v>305</v>
      </c>
      <c r="E28" s="30">
        <v>305</v>
      </c>
      <c r="F28" s="31"/>
      <c r="G28" s="31"/>
      <c r="H28" s="151"/>
      <c r="I28" s="151">
        <v>21.35</v>
      </c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>
        <v>920</v>
      </c>
      <c r="E30" s="30">
        <v>920</v>
      </c>
      <c r="F30" s="31"/>
      <c r="G30" s="31"/>
      <c r="H30" s="151"/>
      <c r="I30" s="151">
        <v>59.8</v>
      </c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>
        <v>1225</v>
      </c>
      <c r="E31" s="38">
        <v>1225</v>
      </c>
      <c r="F31" s="39">
        <v>100</v>
      </c>
      <c r="G31" s="40"/>
      <c r="H31" s="152"/>
      <c r="I31" s="153">
        <v>81.15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51">
        <v>0.9</v>
      </c>
      <c r="I33" s="151">
        <v>0.9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118</v>
      </c>
      <c r="D34" s="30">
        <v>120</v>
      </c>
      <c r="E34" s="30"/>
      <c r="F34" s="31"/>
      <c r="G34" s="31"/>
      <c r="H34" s="151">
        <v>4.314</v>
      </c>
      <c r="I34" s="151">
        <v>4.35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57</v>
      </c>
      <c r="D35" s="30">
        <v>60</v>
      </c>
      <c r="E35" s="30">
        <v>62</v>
      </c>
      <c r="F35" s="31"/>
      <c r="G35" s="31"/>
      <c r="H35" s="151">
        <v>2.649</v>
      </c>
      <c r="I35" s="151">
        <v>2.8</v>
      </c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>
        <v>205</v>
      </c>
      <c r="D37" s="38">
        <v>210</v>
      </c>
      <c r="E37" s="38"/>
      <c r="F37" s="39"/>
      <c r="G37" s="40"/>
      <c r="H37" s="152">
        <v>7.863</v>
      </c>
      <c r="I37" s="153">
        <v>8.05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61</v>
      </c>
      <c r="D39" s="38">
        <v>60</v>
      </c>
      <c r="E39" s="38">
        <v>65</v>
      </c>
      <c r="F39" s="39">
        <v>108.33333333333333</v>
      </c>
      <c r="G39" s="40"/>
      <c r="H39" s="152">
        <v>2.004</v>
      </c>
      <c r="I39" s="153">
        <v>2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80</v>
      </c>
      <c r="D41" s="30">
        <v>104</v>
      </c>
      <c r="E41" s="30"/>
      <c r="F41" s="31"/>
      <c r="G41" s="31"/>
      <c r="H41" s="151">
        <v>4.16</v>
      </c>
      <c r="I41" s="151">
        <v>7.28</v>
      </c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3</v>
      </c>
      <c r="E43" s="30"/>
      <c r="F43" s="31"/>
      <c r="G43" s="31"/>
      <c r="H43" s="151">
        <v>0.12</v>
      </c>
      <c r="I43" s="151">
        <v>0.066</v>
      </c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>
        <v>12</v>
      </c>
      <c r="D45" s="30">
        <v>20</v>
      </c>
      <c r="E45" s="30"/>
      <c r="F45" s="31"/>
      <c r="G45" s="31"/>
      <c r="H45" s="151">
        <v>0.336</v>
      </c>
      <c r="I45" s="151">
        <v>0.5</v>
      </c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>
        <v>706</v>
      </c>
      <c r="D48" s="30">
        <v>690</v>
      </c>
      <c r="E48" s="30"/>
      <c r="F48" s="31"/>
      <c r="G48" s="31"/>
      <c r="H48" s="151">
        <v>24.71</v>
      </c>
      <c r="I48" s="151">
        <v>24.15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30</v>
      </c>
      <c r="D49" s="30">
        <v>185</v>
      </c>
      <c r="E49" s="30"/>
      <c r="F49" s="31"/>
      <c r="G49" s="31"/>
      <c r="H49" s="151">
        <v>1.17</v>
      </c>
      <c r="I49" s="151">
        <v>6.279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834</v>
      </c>
      <c r="D50" s="38">
        <v>1002</v>
      </c>
      <c r="E50" s="38"/>
      <c r="F50" s="39"/>
      <c r="G50" s="40"/>
      <c r="H50" s="152">
        <v>30.496000000000002</v>
      </c>
      <c r="I50" s="153">
        <v>38.275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398</v>
      </c>
      <c r="E52" s="38">
        <v>398</v>
      </c>
      <c r="F52" s="39">
        <v>100</v>
      </c>
      <c r="G52" s="40"/>
      <c r="H52" s="152">
        <v>16.184</v>
      </c>
      <c r="I52" s="153">
        <v>16.184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4483</v>
      </c>
      <c r="D54" s="30">
        <v>4541</v>
      </c>
      <c r="E54" s="30">
        <v>5000</v>
      </c>
      <c r="F54" s="31"/>
      <c r="G54" s="31"/>
      <c r="H54" s="151">
        <v>367.608</v>
      </c>
      <c r="I54" s="151">
        <v>322.411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1562</v>
      </c>
      <c r="D55" s="30">
        <v>1679</v>
      </c>
      <c r="E55" s="30">
        <v>1679</v>
      </c>
      <c r="F55" s="31"/>
      <c r="G55" s="31"/>
      <c r="H55" s="151">
        <v>93.72</v>
      </c>
      <c r="I55" s="151">
        <v>100.74</v>
      </c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>
        <v>756</v>
      </c>
      <c r="E56" s="30">
        <v>1228</v>
      </c>
      <c r="F56" s="31"/>
      <c r="G56" s="31"/>
      <c r="H56" s="151"/>
      <c r="I56" s="151">
        <v>47.1</v>
      </c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930</v>
      </c>
      <c r="D58" s="30">
        <v>711</v>
      </c>
      <c r="E58" s="30">
        <v>623</v>
      </c>
      <c r="F58" s="31"/>
      <c r="G58" s="31"/>
      <c r="H58" s="151">
        <v>59.52</v>
      </c>
      <c r="I58" s="151">
        <v>45.504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6975</v>
      </c>
      <c r="D59" s="38">
        <v>7687</v>
      </c>
      <c r="E59" s="38">
        <v>8530</v>
      </c>
      <c r="F59" s="39">
        <v>110.96656693118251</v>
      </c>
      <c r="G59" s="40"/>
      <c r="H59" s="152">
        <v>520.848</v>
      </c>
      <c r="I59" s="153">
        <v>515.755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85</v>
      </c>
      <c r="D61" s="30">
        <v>110</v>
      </c>
      <c r="E61" s="30">
        <v>110</v>
      </c>
      <c r="F61" s="31"/>
      <c r="G61" s="31"/>
      <c r="H61" s="151">
        <v>2.975</v>
      </c>
      <c r="I61" s="151">
        <v>3.85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68</v>
      </c>
      <c r="D62" s="30">
        <v>68</v>
      </c>
      <c r="E62" s="30">
        <v>68</v>
      </c>
      <c r="F62" s="31"/>
      <c r="G62" s="31"/>
      <c r="H62" s="151">
        <v>1.466</v>
      </c>
      <c r="I62" s="151">
        <v>1.456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25</v>
      </c>
      <c r="D63" s="30">
        <v>25</v>
      </c>
      <c r="E63" s="30">
        <v>25</v>
      </c>
      <c r="F63" s="31"/>
      <c r="G63" s="31"/>
      <c r="H63" s="151">
        <v>1</v>
      </c>
      <c r="I63" s="151">
        <v>1.24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178</v>
      </c>
      <c r="D64" s="38">
        <v>203</v>
      </c>
      <c r="E64" s="38">
        <v>203</v>
      </c>
      <c r="F64" s="39">
        <v>100</v>
      </c>
      <c r="G64" s="40"/>
      <c r="H64" s="152">
        <v>5.441</v>
      </c>
      <c r="I64" s="153">
        <v>6.546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123</v>
      </c>
      <c r="D66" s="38">
        <v>315</v>
      </c>
      <c r="E66" s="38">
        <v>184</v>
      </c>
      <c r="F66" s="39">
        <v>58.41269841269841</v>
      </c>
      <c r="G66" s="40"/>
      <c r="H66" s="152">
        <v>5.606</v>
      </c>
      <c r="I66" s="153">
        <v>14.175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43</v>
      </c>
      <c r="D72" s="30">
        <v>36</v>
      </c>
      <c r="E72" s="30">
        <v>36</v>
      </c>
      <c r="F72" s="31"/>
      <c r="G72" s="31"/>
      <c r="H72" s="151">
        <v>0.959</v>
      </c>
      <c r="I72" s="151">
        <v>0.648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75</v>
      </c>
      <c r="E73" s="30">
        <v>80</v>
      </c>
      <c r="F73" s="31"/>
      <c r="G73" s="31"/>
      <c r="H73" s="151">
        <v>3.733</v>
      </c>
      <c r="I73" s="151">
        <v>3.5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437</v>
      </c>
      <c r="D74" s="30">
        <v>438</v>
      </c>
      <c r="E74" s="30"/>
      <c r="F74" s="31"/>
      <c r="G74" s="31"/>
      <c r="H74" s="151">
        <v>19.562</v>
      </c>
      <c r="I74" s="151">
        <v>19.71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159</v>
      </c>
      <c r="D75" s="30">
        <v>159</v>
      </c>
      <c r="E75" s="30">
        <v>143</v>
      </c>
      <c r="F75" s="31"/>
      <c r="G75" s="31"/>
      <c r="H75" s="151">
        <v>7.52</v>
      </c>
      <c r="I75" s="151">
        <v>7.52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50</v>
      </c>
      <c r="E76" s="30">
        <v>50</v>
      </c>
      <c r="F76" s="31"/>
      <c r="G76" s="31"/>
      <c r="H76" s="151">
        <v>1.76</v>
      </c>
      <c r="I76" s="151">
        <v>1.5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130</v>
      </c>
      <c r="D77" s="30">
        <v>45</v>
      </c>
      <c r="E77" s="30">
        <v>106</v>
      </c>
      <c r="F77" s="31"/>
      <c r="G77" s="31"/>
      <c r="H77" s="151">
        <v>4.94</v>
      </c>
      <c r="I77" s="151">
        <v>1.8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434</v>
      </c>
      <c r="D78" s="30">
        <v>430</v>
      </c>
      <c r="E78" s="30">
        <v>435</v>
      </c>
      <c r="F78" s="31"/>
      <c r="G78" s="31"/>
      <c r="H78" s="151">
        <v>16.434</v>
      </c>
      <c r="I78" s="151">
        <v>19.35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476</v>
      </c>
      <c r="D79" s="30">
        <v>472</v>
      </c>
      <c r="E79" s="30">
        <v>472</v>
      </c>
      <c r="F79" s="31"/>
      <c r="G79" s="31"/>
      <c r="H79" s="151">
        <v>19.826</v>
      </c>
      <c r="I79" s="151">
        <v>11.695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1814</v>
      </c>
      <c r="D80" s="38">
        <v>1705</v>
      </c>
      <c r="E80" s="38"/>
      <c r="F80" s="39"/>
      <c r="G80" s="40"/>
      <c r="H80" s="152">
        <v>74.73400000000001</v>
      </c>
      <c r="I80" s="153">
        <v>65.723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10900</v>
      </c>
      <c r="D87" s="53">
        <v>13138</v>
      </c>
      <c r="E87" s="53"/>
      <c r="F87" s="54"/>
      <c r="G87" s="40"/>
      <c r="H87" s="156">
        <v>681.266</v>
      </c>
      <c r="I87" s="157">
        <v>766.218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5" zoomScaleSheetLayoutView="95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1</v>
      </c>
      <c r="F9" s="31"/>
      <c r="G9" s="31"/>
      <c r="H9" s="151">
        <v>0.024</v>
      </c>
      <c r="I9" s="151">
        <v>0.037</v>
      </c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3</v>
      </c>
      <c r="E12" s="30">
        <v>3</v>
      </c>
      <c r="F12" s="31"/>
      <c r="G12" s="31"/>
      <c r="H12" s="151">
        <v>0.044</v>
      </c>
      <c r="I12" s="151">
        <v>0.066</v>
      </c>
      <c r="J12" s="151"/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4</v>
      </c>
      <c r="E13" s="38">
        <v>4</v>
      </c>
      <c r="F13" s="39">
        <v>100</v>
      </c>
      <c r="G13" s="40"/>
      <c r="H13" s="152">
        <v>0.068</v>
      </c>
      <c r="I13" s="153">
        <v>0.10300000000000001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2">
        <v>0.01</v>
      </c>
      <c r="I15" s="153">
        <v>0.011</v>
      </c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/>
      <c r="E17" s="38"/>
      <c r="F17" s="39"/>
      <c r="G17" s="40"/>
      <c r="H17" s="152">
        <v>0.042</v>
      </c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31</v>
      </c>
      <c r="D19" s="30">
        <v>29</v>
      </c>
      <c r="E19" s="30"/>
      <c r="F19" s="31"/>
      <c r="G19" s="31"/>
      <c r="H19" s="151">
        <v>0.381</v>
      </c>
      <c r="I19" s="151">
        <v>0.231</v>
      </c>
      <c r="J19" s="151"/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/>
      <c r="F20" s="31"/>
      <c r="G20" s="31"/>
      <c r="H20" s="151">
        <v>0.031</v>
      </c>
      <c r="I20" s="151">
        <v>0.034</v>
      </c>
      <c r="J20" s="151"/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>
        <v>3</v>
      </c>
      <c r="F21" s="31"/>
      <c r="G21" s="31"/>
      <c r="H21" s="151">
        <v>0.067</v>
      </c>
      <c r="I21" s="151">
        <v>0.033</v>
      </c>
      <c r="J21" s="151"/>
      <c r="K21" s="32"/>
    </row>
    <row r="22" spans="1:11" s="42" customFormat="1" ht="11.25" customHeight="1">
      <c r="A22" s="36" t="s">
        <v>17</v>
      </c>
      <c r="B22" s="37"/>
      <c r="C22" s="38">
        <v>36</v>
      </c>
      <c r="D22" s="38">
        <v>34</v>
      </c>
      <c r="E22" s="38"/>
      <c r="F22" s="39"/>
      <c r="G22" s="40"/>
      <c r="H22" s="152">
        <v>0.47900000000000004</v>
      </c>
      <c r="I22" s="153">
        <v>0.29800000000000004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868</v>
      </c>
      <c r="D24" s="38">
        <v>985</v>
      </c>
      <c r="E24" s="38">
        <v>985</v>
      </c>
      <c r="F24" s="39">
        <v>100</v>
      </c>
      <c r="G24" s="40"/>
      <c r="H24" s="152">
        <v>19.791</v>
      </c>
      <c r="I24" s="153">
        <v>20.618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7</v>
      </c>
      <c r="E26" s="38">
        <v>7</v>
      </c>
      <c r="F26" s="39">
        <v>100</v>
      </c>
      <c r="G26" s="40"/>
      <c r="H26" s="152">
        <v>0.176</v>
      </c>
      <c r="I26" s="153">
        <v>0.14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122</v>
      </c>
      <c r="D28" s="30">
        <v>122</v>
      </c>
      <c r="E28" s="30">
        <v>132</v>
      </c>
      <c r="F28" s="31"/>
      <c r="G28" s="31"/>
      <c r="H28" s="151">
        <v>2.853</v>
      </c>
      <c r="I28" s="151">
        <v>4.012</v>
      </c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81</v>
      </c>
      <c r="D30" s="30">
        <v>44</v>
      </c>
      <c r="E30" s="30">
        <v>45</v>
      </c>
      <c r="F30" s="31"/>
      <c r="G30" s="31"/>
      <c r="H30" s="151">
        <v>1.82</v>
      </c>
      <c r="I30" s="151">
        <v>0.651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203</v>
      </c>
      <c r="D31" s="38">
        <v>166</v>
      </c>
      <c r="E31" s="38">
        <v>177</v>
      </c>
      <c r="F31" s="39">
        <v>106.62650602409639</v>
      </c>
      <c r="G31" s="40"/>
      <c r="H31" s="152">
        <v>4.673</v>
      </c>
      <c r="I31" s="153">
        <v>4.662999999999999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114</v>
      </c>
      <c r="D33" s="30">
        <v>100</v>
      </c>
      <c r="E33" s="30">
        <v>110</v>
      </c>
      <c r="F33" s="31"/>
      <c r="G33" s="31"/>
      <c r="H33" s="151">
        <v>1.161</v>
      </c>
      <c r="I33" s="151">
        <v>0.82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13</v>
      </c>
      <c r="F34" s="31"/>
      <c r="G34" s="31"/>
      <c r="H34" s="151">
        <v>0.204</v>
      </c>
      <c r="I34" s="151">
        <v>0.2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23</v>
      </c>
      <c r="D35" s="30">
        <v>20</v>
      </c>
      <c r="E35" s="30">
        <v>25</v>
      </c>
      <c r="F35" s="31"/>
      <c r="G35" s="31"/>
      <c r="H35" s="151">
        <v>0.344</v>
      </c>
      <c r="I35" s="151">
        <v>0.3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58</v>
      </c>
      <c r="D36" s="30">
        <v>97</v>
      </c>
      <c r="E36" s="30">
        <v>70</v>
      </c>
      <c r="F36" s="31"/>
      <c r="G36" s="31"/>
      <c r="H36" s="151">
        <v>0.696</v>
      </c>
      <c r="I36" s="151">
        <v>0.65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208</v>
      </c>
      <c r="D37" s="38">
        <v>230</v>
      </c>
      <c r="E37" s="38">
        <v>218</v>
      </c>
      <c r="F37" s="39">
        <v>94.78260869565217</v>
      </c>
      <c r="G37" s="40"/>
      <c r="H37" s="152">
        <v>2.4050000000000002</v>
      </c>
      <c r="I37" s="153">
        <v>1.9700000000000002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14</v>
      </c>
      <c r="D39" s="38">
        <v>14</v>
      </c>
      <c r="E39" s="38">
        <v>10</v>
      </c>
      <c r="F39" s="39">
        <v>71.42857142857143</v>
      </c>
      <c r="G39" s="40"/>
      <c r="H39" s="152">
        <v>0.26</v>
      </c>
      <c r="I39" s="153">
        <v>0.17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98</v>
      </c>
      <c r="D41" s="30">
        <v>82</v>
      </c>
      <c r="E41" s="30"/>
      <c r="F41" s="31"/>
      <c r="G41" s="31"/>
      <c r="H41" s="151">
        <v>1.96</v>
      </c>
      <c r="I41" s="151">
        <v>1.148</v>
      </c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>
        <v>75</v>
      </c>
      <c r="D43" s="30">
        <v>1</v>
      </c>
      <c r="E43" s="30"/>
      <c r="F43" s="31"/>
      <c r="G43" s="31"/>
      <c r="H43" s="151">
        <v>0.9</v>
      </c>
      <c r="I43" s="151">
        <v>0.012</v>
      </c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>
        <v>5</v>
      </c>
      <c r="D45" s="30">
        <v>3</v>
      </c>
      <c r="E45" s="30"/>
      <c r="F45" s="31"/>
      <c r="G45" s="31"/>
      <c r="H45" s="151">
        <v>0.125</v>
      </c>
      <c r="I45" s="151">
        <v>0.075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39</v>
      </c>
      <c r="D46" s="30">
        <v>12</v>
      </c>
      <c r="E46" s="30"/>
      <c r="F46" s="31"/>
      <c r="G46" s="31"/>
      <c r="H46" s="151">
        <v>0.585</v>
      </c>
      <c r="I46" s="151">
        <v>0.18</v>
      </c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>
        <v>13</v>
      </c>
      <c r="E47" s="30"/>
      <c r="F47" s="31"/>
      <c r="G47" s="31"/>
      <c r="H47" s="151"/>
      <c r="I47" s="151">
        <v>0.195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163</v>
      </c>
      <c r="D48" s="30">
        <v>303</v>
      </c>
      <c r="E48" s="30"/>
      <c r="F48" s="31"/>
      <c r="G48" s="31"/>
      <c r="H48" s="151">
        <v>3.586</v>
      </c>
      <c r="I48" s="151">
        <v>6.666</v>
      </c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380</v>
      </c>
      <c r="D50" s="38">
        <v>414</v>
      </c>
      <c r="E50" s="38"/>
      <c r="F50" s="39"/>
      <c r="G50" s="40"/>
      <c r="H50" s="152">
        <v>7.156</v>
      </c>
      <c r="I50" s="153">
        <v>8.276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2">
        <v>0.038</v>
      </c>
      <c r="I52" s="153">
        <v>0.038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246</v>
      </c>
      <c r="D54" s="30">
        <v>180</v>
      </c>
      <c r="E54" s="30">
        <v>180</v>
      </c>
      <c r="F54" s="31"/>
      <c r="G54" s="31"/>
      <c r="H54" s="151">
        <v>6.15</v>
      </c>
      <c r="I54" s="151">
        <v>4.68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2</v>
      </c>
      <c r="E55" s="30">
        <v>2</v>
      </c>
      <c r="F55" s="31"/>
      <c r="G55" s="31"/>
      <c r="H55" s="151">
        <v>0.065</v>
      </c>
      <c r="I55" s="151">
        <v>0.033</v>
      </c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1</v>
      </c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51">
        <v>0.035</v>
      </c>
      <c r="I58" s="151">
        <v>0.032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252</v>
      </c>
      <c r="D59" s="38">
        <v>184</v>
      </c>
      <c r="E59" s="38">
        <v>185</v>
      </c>
      <c r="F59" s="39">
        <v>100.54347826086956</v>
      </c>
      <c r="G59" s="40"/>
      <c r="H59" s="152">
        <v>6.250000000000001</v>
      </c>
      <c r="I59" s="153">
        <v>4.745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302</v>
      </c>
      <c r="D61" s="30">
        <v>220</v>
      </c>
      <c r="E61" s="30">
        <v>280</v>
      </c>
      <c r="F61" s="31"/>
      <c r="G61" s="31"/>
      <c r="H61" s="151">
        <v>6.04</v>
      </c>
      <c r="I61" s="151">
        <v>7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21</v>
      </c>
      <c r="D62" s="30">
        <v>13</v>
      </c>
      <c r="E62" s="30"/>
      <c r="F62" s="31"/>
      <c r="G62" s="31"/>
      <c r="H62" s="151">
        <v>0.473</v>
      </c>
      <c r="I62" s="151">
        <v>0.278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193</v>
      </c>
      <c r="E63" s="30"/>
      <c r="F63" s="31"/>
      <c r="G63" s="31"/>
      <c r="H63" s="151">
        <v>2.731</v>
      </c>
      <c r="I63" s="151">
        <v>3.31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516</v>
      </c>
      <c r="D64" s="38">
        <v>426</v>
      </c>
      <c r="E64" s="38"/>
      <c r="F64" s="39"/>
      <c r="G64" s="40"/>
      <c r="H64" s="152">
        <v>9.244</v>
      </c>
      <c r="I64" s="153">
        <v>10.588000000000001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930</v>
      </c>
      <c r="D66" s="38">
        <v>870</v>
      </c>
      <c r="E66" s="38">
        <v>870</v>
      </c>
      <c r="F66" s="39">
        <v>100</v>
      </c>
      <c r="G66" s="40"/>
      <c r="H66" s="152">
        <v>10.695</v>
      </c>
      <c r="I66" s="153">
        <v>13.127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385</v>
      </c>
      <c r="D68" s="30">
        <v>350</v>
      </c>
      <c r="E68" s="30">
        <v>300</v>
      </c>
      <c r="F68" s="31"/>
      <c r="G68" s="31"/>
      <c r="H68" s="151">
        <v>5.837</v>
      </c>
      <c r="I68" s="151">
        <v>4</v>
      </c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>
        <v>385</v>
      </c>
      <c r="D70" s="38">
        <v>350</v>
      </c>
      <c r="E70" s="38">
        <v>300</v>
      </c>
      <c r="F70" s="39">
        <v>85.71428571428571</v>
      </c>
      <c r="G70" s="40"/>
      <c r="H70" s="152">
        <v>5.837</v>
      </c>
      <c r="I70" s="153">
        <v>4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405</v>
      </c>
      <c r="D72" s="30">
        <v>365</v>
      </c>
      <c r="E72" s="30">
        <v>340</v>
      </c>
      <c r="F72" s="31"/>
      <c r="G72" s="31"/>
      <c r="H72" s="151">
        <v>4.365</v>
      </c>
      <c r="I72" s="151">
        <v>3.65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50</v>
      </c>
      <c r="D73" s="30">
        <v>50</v>
      </c>
      <c r="E73" s="30">
        <v>48</v>
      </c>
      <c r="F73" s="31"/>
      <c r="G73" s="31"/>
      <c r="H73" s="151">
        <v>0.9</v>
      </c>
      <c r="I73" s="151">
        <v>0.8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94</v>
      </c>
      <c r="D74" s="30">
        <v>100</v>
      </c>
      <c r="E74" s="30">
        <v>100</v>
      </c>
      <c r="F74" s="31"/>
      <c r="G74" s="31"/>
      <c r="H74" s="151">
        <v>1.88</v>
      </c>
      <c r="I74" s="151">
        <v>2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146</v>
      </c>
      <c r="D75" s="30">
        <v>146</v>
      </c>
      <c r="E75" s="30">
        <v>79</v>
      </c>
      <c r="F75" s="31"/>
      <c r="G75" s="31"/>
      <c r="H75" s="151">
        <v>1.888</v>
      </c>
      <c r="I75" s="151">
        <v>1.888</v>
      </c>
      <c r="J75" s="151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>
        <v>20</v>
      </c>
      <c r="D77" s="30">
        <v>2</v>
      </c>
      <c r="E77" s="30">
        <v>2</v>
      </c>
      <c r="F77" s="31"/>
      <c r="G77" s="31"/>
      <c r="H77" s="151">
        <v>0.24</v>
      </c>
      <c r="I77" s="151">
        <v>0.03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18</v>
      </c>
      <c r="E78" s="30">
        <v>20</v>
      </c>
      <c r="F78" s="31"/>
      <c r="G78" s="31"/>
      <c r="H78" s="151">
        <v>0.342</v>
      </c>
      <c r="I78" s="151">
        <v>0.342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507</v>
      </c>
      <c r="D79" s="30">
        <v>504.45</v>
      </c>
      <c r="E79" s="30">
        <v>507</v>
      </c>
      <c r="F79" s="31"/>
      <c r="G79" s="31"/>
      <c r="H79" s="151">
        <v>9.119</v>
      </c>
      <c r="I79" s="151">
        <v>9.641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1240</v>
      </c>
      <c r="D80" s="38">
        <v>1185.45</v>
      </c>
      <c r="E80" s="38">
        <v>1096</v>
      </c>
      <c r="F80" s="39">
        <v>92.45434223290734</v>
      </c>
      <c r="G80" s="40"/>
      <c r="H80" s="152">
        <v>18.734</v>
      </c>
      <c r="I80" s="153">
        <v>18.351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23</v>
      </c>
      <c r="F82" s="31"/>
      <c r="G82" s="31"/>
      <c r="H82" s="151">
        <v>0.446</v>
      </c>
      <c r="I82" s="151">
        <v>0.446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35</v>
      </c>
      <c r="D83" s="30">
        <v>35</v>
      </c>
      <c r="E83" s="30">
        <v>32</v>
      </c>
      <c r="F83" s="31"/>
      <c r="G83" s="31"/>
      <c r="H83" s="151">
        <v>0.686</v>
      </c>
      <c r="I83" s="151">
        <v>0.67</v>
      </c>
      <c r="J83" s="151"/>
      <c r="K83" s="32"/>
    </row>
    <row r="84" spans="1:11" s="42" customFormat="1" ht="11.25" customHeight="1">
      <c r="A84" s="36" t="s">
        <v>66</v>
      </c>
      <c r="B84" s="37"/>
      <c r="C84" s="38">
        <v>59</v>
      </c>
      <c r="D84" s="38">
        <v>59</v>
      </c>
      <c r="E84" s="38">
        <v>55</v>
      </c>
      <c r="F84" s="39">
        <v>93.22033898305085</v>
      </c>
      <c r="G84" s="40"/>
      <c r="H84" s="152">
        <v>1.1320000000000001</v>
      </c>
      <c r="I84" s="153">
        <v>1.116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5108</v>
      </c>
      <c r="D87" s="53">
        <v>4931.45</v>
      </c>
      <c r="E87" s="53"/>
      <c r="F87" s="54"/>
      <c r="G87" s="40"/>
      <c r="H87" s="156">
        <v>86.99000000000001</v>
      </c>
      <c r="I87" s="157">
        <v>88.21399999999998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89" zoomScaleSheetLayoutView="89" zoomScalePageLayoutView="0" workbookViewId="0" topLeftCell="A1">
      <selection activeCell="C9" sqref="C9: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58"/>
      <c r="D9" s="158"/>
      <c r="E9" s="158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158"/>
      <c r="D10" s="158"/>
      <c r="E10" s="158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158"/>
      <c r="D11" s="158"/>
      <c r="E11" s="158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158"/>
      <c r="D12" s="158"/>
      <c r="E12" s="158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159"/>
      <c r="D13" s="159"/>
      <c r="E13" s="159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158"/>
      <c r="D14" s="158"/>
      <c r="E14" s="158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159"/>
      <c r="D15" s="159"/>
      <c r="E15" s="159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158"/>
      <c r="D16" s="158"/>
      <c r="E16" s="158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159"/>
      <c r="D17" s="159"/>
      <c r="E17" s="159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158"/>
      <c r="D18" s="158"/>
      <c r="E18" s="158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158"/>
      <c r="D19" s="158"/>
      <c r="E19" s="158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158"/>
      <c r="D20" s="158"/>
      <c r="E20" s="158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158"/>
      <c r="D21" s="158"/>
      <c r="E21" s="158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159"/>
      <c r="D22" s="159"/>
      <c r="E22" s="159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158"/>
      <c r="D23" s="158"/>
      <c r="E23" s="158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159">
        <v>9</v>
      </c>
      <c r="D24" s="159">
        <v>9</v>
      </c>
      <c r="E24" s="159">
        <v>9</v>
      </c>
      <c r="F24" s="39">
        <v>100</v>
      </c>
      <c r="G24" s="40"/>
      <c r="H24" s="152">
        <v>2.745</v>
      </c>
      <c r="I24" s="153">
        <v>2.745</v>
      </c>
      <c r="J24" s="153">
        <v>3.15</v>
      </c>
      <c r="K24" s="41">
        <v>114.75409836065573</v>
      </c>
    </row>
    <row r="25" spans="1:11" s="33" customFormat="1" ht="11.25" customHeight="1">
      <c r="A25" s="35"/>
      <c r="B25" s="29"/>
      <c r="C25" s="158"/>
      <c r="D25" s="158"/>
      <c r="E25" s="158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159">
        <v>231</v>
      </c>
      <c r="D26" s="159">
        <v>215</v>
      </c>
      <c r="E26" s="159">
        <v>215</v>
      </c>
      <c r="F26" s="39">
        <v>100</v>
      </c>
      <c r="G26" s="40"/>
      <c r="H26" s="152">
        <v>68.838</v>
      </c>
      <c r="I26" s="153">
        <v>68</v>
      </c>
      <c r="J26" s="153">
        <v>68</v>
      </c>
      <c r="K26" s="41">
        <v>100</v>
      </c>
    </row>
    <row r="27" spans="1:11" s="33" customFormat="1" ht="11.25" customHeight="1">
      <c r="A27" s="35"/>
      <c r="B27" s="29"/>
      <c r="C27" s="158"/>
      <c r="D27" s="158"/>
      <c r="E27" s="158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158"/>
      <c r="D28" s="158"/>
      <c r="E28" s="158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158"/>
      <c r="D29" s="158"/>
      <c r="E29" s="158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158"/>
      <c r="D30" s="158"/>
      <c r="E30" s="158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159"/>
      <c r="D31" s="159"/>
      <c r="E31" s="159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158"/>
      <c r="D32" s="158"/>
      <c r="E32" s="158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158"/>
      <c r="D33" s="158"/>
      <c r="E33" s="158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158">
        <v>1</v>
      </c>
      <c r="D34" s="158"/>
      <c r="E34" s="158"/>
      <c r="F34" s="31"/>
      <c r="G34" s="31"/>
      <c r="H34" s="151">
        <v>0.05</v>
      </c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158"/>
      <c r="D35" s="158"/>
      <c r="E35" s="158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158"/>
      <c r="D36" s="158"/>
      <c r="E36" s="158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159">
        <v>1</v>
      </c>
      <c r="D37" s="159"/>
      <c r="E37" s="159"/>
      <c r="F37" s="39"/>
      <c r="G37" s="40"/>
      <c r="H37" s="152">
        <v>0.05</v>
      </c>
      <c r="I37" s="153"/>
      <c r="J37" s="153"/>
      <c r="K37" s="41"/>
    </row>
    <row r="38" spans="1:11" s="33" customFormat="1" ht="11.25" customHeight="1">
      <c r="A38" s="35"/>
      <c r="B38" s="29"/>
      <c r="C38" s="158"/>
      <c r="D38" s="158"/>
      <c r="E38" s="158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159">
        <v>12.94</v>
      </c>
      <c r="D39" s="159">
        <v>12.94</v>
      </c>
      <c r="E39" s="159">
        <v>12.56</v>
      </c>
      <c r="F39" s="39">
        <v>97.06336939721793</v>
      </c>
      <c r="G39" s="40"/>
      <c r="H39" s="152">
        <v>1.941</v>
      </c>
      <c r="I39" s="153">
        <v>1.94</v>
      </c>
      <c r="J39" s="153">
        <v>1.94</v>
      </c>
      <c r="K39" s="41">
        <v>100</v>
      </c>
    </row>
    <row r="40" spans="1:11" s="33" customFormat="1" ht="11.25" customHeight="1">
      <c r="A40" s="35"/>
      <c r="B40" s="29"/>
      <c r="C40" s="158"/>
      <c r="D40" s="158"/>
      <c r="E40" s="158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158"/>
      <c r="D41" s="158"/>
      <c r="E41" s="158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158"/>
      <c r="D42" s="158"/>
      <c r="E42" s="158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158"/>
      <c r="D43" s="158"/>
      <c r="E43" s="158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158"/>
      <c r="D44" s="158"/>
      <c r="E44" s="158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158"/>
      <c r="D45" s="158"/>
      <c r="E45" s="158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158"/>
      <c r="D46" s="158"/>
      <c r="E46" s="158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158"/>
      <c r="D47" s="158"/>
      <c r="E47" s="158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158"/>
      <c r="D48" s="158"/>
      <c r="E48" s="158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158"/>
      <c r="D49" s="158"/>
      <c r="E49" s="158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159"/>
      <c r="D50" s="159"/>
      <c r="E50" s="159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160"/>
      <c r="D51" s="160"/>
      <c r="E51" s="160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159"/>
      <c r="D52" s="159"/>
      <c r="E52" s="159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158"/>
      <c r="D53" s="158"/>
      <c r="E53" s="158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158">
        <v>65</v>
      </c>
      <c r="D54" s="158">
        <v>65</v>
      </c>
      <c r="E54" s="158">
        <v>65</v>
      </c>
      <c r="F54" s="31"/>
      <c r="G54" s="31"/>
      <c r="H54" s="151">
        <v>19.5</v>
      </c>
      <c r="I54" s="151">
        <v>19.5</v>
      </c>
      <c r="J54" s="151">
        <v>19.825</v>
      </c>
      <c r="K54" s="32"/>
    </row>
    <row r="55" spans="1:11" s="33" customFormat="1" ht="11.25" customHeight="1">
      <c r="A55" s="35" t="s">
        <v>42</v>
      </c>
      <c r="B55" s="29"/>
      <c r="C55" s="158"/>
      <c r="D55" s="158"/>
      <c r="E55" s="158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158">
        <v>155</v>
      </c>
      <c r="D56" s="158">
        <v>125</v>
      </c>
      <c r="E56" s="158">
        <v>140</v>
      </c>
      <c r="F56" s="31"/>
      <c r="G56" s="31"/>
      <c r="H56" s="151">
        <v>37.975</v>
      </c>
      <c r="I56" s="151">
        <v>38.5</v>
      </c>
      <c r="J56" s="151">
        <v>36.4</v>
      </c>
      <c r="K56" s="32"/>
    </row>
    <row r="57" spans="1:11" s="33" customFormat="1" ht="11.25" customHeight="1">
      <c r="A57" s="35" t="s">
        <v>44</v>
      </c>
      <c r="B57" s="29"/>
      <c r="C57" s="158"/>
      <c r="D57" s="158"/>
      <c r="E57" s="158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158"/>
      <c r="D58" s="158"/>
      <c r="E58" s="158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159">
        <v>220</v>
      </c>
      <c r="D59" s="159">
        <v>190</v>
      </c>
      <c r="E59" s="159">
        <v>205</v>
      </c>
      <c r="F59" s="39">
        <f>IF(D59&gt;0,100*E59/D59,0)</f>
        <v>107.89473684210526</v>
      </c>
      <c r="G59" s="40"/>
      <c r="H59" s="152">
        <v>57.475</v>
      </c>
      <c r="I59" s="153">
        <v>58</v>
      </c>
      <c r="J59" s="153">
        <v>56.224999999999994</v>
      </c>
      <c r="K59" s="41">
        <v>96.93965517241378</v>
      </c>
    </row>
    <row r="60" spans="1:11" s="33" customFormat="1" ht="11.25" customHeight="1">
      <c r="A60" s="35"/>
      <c r="B60" s="29"/>
      <c r="C60" s="158"/>
      <c r="D60" s="158"/>
      <c r="E60" s="158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158">
        <v>1</v>
      </c>
      <c r="D61" s="158"/>
      <c r="E61" s="158"/>
      <c r="F61" s="31"/>
      <c r="G61" s="31"/>
      <c r="H61" s="151">
        <v>0.075</v>
      </c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158"/>
      <c r="D62" s="158"/>
      <c r="E62" s="158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158">
        <v>3</v>
      </c>
      <c r="D63" s="158">
        <v>3</v>
      </c>
      <c r="E63" s="158">
        <v>3</v>
      </c>
      <c r="F63" s="31"/>
      <c r="G63" s="31"/>
      <c r="H63" s="151">
        <v>0.225</v>
      </c>
      <c r="I63" s="151">
        <v>0.225</v>
      </c>
      <c r="J63" s="151">
        <v>0.225</v>
      </c>
      <c r="K63" s="32"/>
    </row>
    <row r="64" spans="1:11" s="42" customFormat="1" ht="11.25" customHeight="1">
      <c r="A64" s="36" t="s">
        <v>50</v>
      </c>
      <c r="B64" s="37"/>
      <c r="C64" s="159">
        <v>4</v>
      </c>
      <c r="D64" s="159">
        <v>3</v>
      </c>
      <c r="E64" s="159">
        <v>3</v>
      </c>
      <c r="F64" s="39">
        <v>100</v>
      </c>
      <c r="G64" s="40"/>
      <c r="H64" s="152">
        <v>0.3</v>
      </c>
      <c r="I64" s="153">
        <v>0.225</v>
      </c>
      <c r="J64" s="153">
        <v>0.225</v>
      </c>
      <c r="K64" s="41">
        <v>100</v>
      </c>
    </row>
    <row r="65" spans="1:11" s="33" customFormat="1" ht="11.25" customHeight="1">
      <c r="A65" s="35"/>
      <c r="B65" s="29"/>
      <c r="C65" s="158"/>
      <c r="D65" s="158"/>
      <c r="E65" s="158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159"/>
      <c r="D66" s="159"/>
      <c r="E66" s="159"/>
      <c r="F66" s="39"/>
      <c r="G66" s="40"/>
      <c r="H66" s="152"/>
      <c r="I66" s="153"/>
      <c r="J66" s="153"/>
      <c r="K66" s="41"/>
    </row>
    <row r="67" spans="1:11" s="33" customFormat="1" ht="11.25" customHeight="1">
      <c r="A67" s="35"/>
      <c r="B67" s="29"/>
      <c r="C67" s="158"/>
      <c r="D67" s="158"/>
      <c r="E67" s="158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158"/>
      <c r="D68" s="158"/>
      <c r="E68" s="158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158"/>
      <c r="D69" s="158"/>
      <c r="E69" s="158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159"/>
      <c r="D70" s="159"/>
      <c r="E70" s="159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158"/>
      <c r="D71" s="158"/>
      <c r="E71" s="158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158"/>
      <c r="D72" s="158"/>
      <c r="E72" s="158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158"/>
      <c r="D73" s="158"/>
      <c r="E73" s="158"/>
      <c r="F73" s="31"/>
      <c r="G73" s="31"/>
      <c r="H73" s="151"/>
      <c r="I73" s="151"/>
      <c r="J73" s="151"/>
      <c r="K73" s="32"/>
    </row>
    <row r="74" spans="1:11" s="33" customFormat="1" ht="11.25" customHeight="1">
      <c r="A74" s="35" t="s">
        <v>57</v>
      </c>
      <c r="B74" s="29"/>
      <c r="C74" s="158"/>
      <c r="D74" s="158"/>
      <c r="E74" s="158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158">
        <v>4</v>
      </c>
      <c r="D75" s="158">
        <v>4</v>
      </c>
      <c r="E75" s="158">
        <v>4</v>
      </c>
      <c r="F75" s="31"/>
      <c r="G75" s="31"/>
      <c r="H75" s="151">
        <v>0.8</v>
      </c>
      <c r="I75" s="151">
        <v>0.8</v>
      </c>
      <c r="J75" s="151">
        <v>0.8</v>
      </c>
      <c r="K75" s="32"/>
    </row>
    <row r="76" spans="1:11" s="33" customFormat="1" ht="11.25" customHeight="1">
      <c r="A76" s="35" t="s">
        <v>59</v>
      </c>
      <c r="B76" s="29"/>
      <c r="C76" s="158"/>
      <c r="D76" s="158"/>
      <c r="E76" s="158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158"/>
      <c r="D77" s="158"/>
      <c r="E77" s="158">
        <v>1</v>
      </c>
      <c r="F77" s="31"/>
      <c r="G77" s="31"/>
      <c r="H77" s="151"/>
      <c r="I77" s="151"/>
      <c r="J77" s="151">
        <v>0.16</v>
      </c>
      <c r="K77" s="32"/>
    </row>
    <row r="78" spans="1:11" s="33" customFormat="1" ht="11.25" customHeight="1">
      <c r="A78" s="35" t="s">
        <v>61</v>
      </c>
      <c r="B78" s="29"/>
      <c r="C78" s="158"/>
      <c r="D78" s="158"/>
      <c r="E78" s="158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158"/>
      <c r="D79" s="158"/>
      <c r="E79" s="158"/>
      <c r="F79" s="31"/>
      <c r="G79" s="31"/>
      <c r="H79" s="151"/>
      <c r="I79" s="151"/>
      <c r="J79" s="151"/>
      <c r="K79" s="32"/>
    </row>
    <row r="80" spans="1:11" s="42" customFormat="1" ht="11.25" customHeight="1">
      <c r="A80" s="43" t="s">
        <v>63</v>
      </c>
      <c r="B80" s="37"/>
      <c r="C80" s="159">
        <v>4</v>
      </c>
      <c r="D80" s="159">
        <v>4</v>
      </c>
      <c r="E80" s="159">
        <v>5</v>
      </c>
      <c r="F80" s="39">
        <v>125</v>
      </c>
      <c r="G80" s="40"/>
      <c r="H80" s="152">
        <v>0.8</v>
      </c>
      <c r="I80" s="153">
        <v>0.8</v>
      </c>
      <c r="J80" s="153">
        <v>0.9600000000000001</v>
      </c>
      <c r="K80" s="41">
        <v>120.00000000000001</v>
      </c>
    </row>
    <row r="81" spans="1:11" s="33" customFormat="1" ht="11.25" customHeight="1">
      <c r="A81" s="35"/>
      <c r="B81" s="29"/>
      <c r="C81" s="158"/>
      <c r="D81" s="158"/>
      <c r="E81" s="158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158"/>
      <c r="D82" s="158"/>
      <c r="E82" s="158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158">
        <v>0.6</v>
      </c>
      <c r="D83" s="158"/>
      <c r="E83" s="158"/>
      <c r="F83" s="31"/>
      <c r="G83" s="31"/>
      <c r="H83" s="151">
        <v>0.042</v>
      </c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159">
        <v>0.6</v>
      </c>
      <c r="D84" s="159"/>
      <c r="E84" s="159"/>
      <c r="F84" s="39"/>
      <c r="G84" s="40"/>
      <c r="H84" s="152">
        <v>0.042</v>
      </c>
      <c r="I84" s="153"/>
      <c r="J84" s="153"/>
      <c r="K84" s="41"/>
    </row>
    <row r="85" spans="1:11" s="33" customFormat="1" ht="11.25" customHeight="1" thickBot="1">
      <c r="A85" s="35"/>
      <c r="B85" s="29"/>
      <c r="C85" s="158"/>
      <c r="D85" s="158"/>
      <c r="E85" s="158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161"/>
      <c r="D86" s="161"/>
      <c r="E86" s="161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162">
        <v>482.54</v>
      </c>
      <c r="D87" s="162">
        <v>433.94</v>
      </c>
      <c r="E87" s="162">
        <v>449.56</v>
      </c>
      <c r="F87" s="54">
        <f>IF(D87&gt;0,100*E87/D87,0)</f>
        <v>103.59957597824584</v>
      </c>
      <c r="G87" s="40"/>
      <c r="H87" s="156">
        <v>132.19100000000003</v>
      </c>
      <c r="I87" s="157">
        <v>131.71</v>
      </c>
      <c r="J87" s="157">
        <v>130.5</v>
      </c>
      <c r="K87" s="54">
        <f>IF(I87&gt;0,100*J87/I87,0)</f>
        <v>99.08131501024978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5" zoomScaleSheetLayoutView="95" zoomScalePageLayoutView="0" workbookViewId="0" topLeftCell="A1">
      <selection activeCell="F69" sqref="F69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>
        <v>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58"/>
      <c r="D9" s="158"/>
      <c r="E9" s="158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158"/>
      <c r="D10" s="158"/>
      <c r="E10" s="158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158"/>
      <c r="D11" s="158"/>
      <c r="E11" s="158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158"/>
      <c r="D12" s="158"/>
      <c r="E12" s="158"/>
      <c r="F12" s="31"/>
      <c r="G12" s="31"/>
      <c r="H12" s="151"/>
      <c r="I12" s="151"/>
      <c r="J12" s="151">
        <v>0.001</v>
      </c>
      <c r="K12" s="32"/>
    </row>
    <row r="13" spans="1:11" s="42" customFormat="1" ht="11.25" customHeight="1">
      <c r="A13" s="36" t="s">
        <v>11</v>
      </c>
      <c r="B13" s="37"/>
      <c r="C13" s="159"/>
      <c r="D13" s="159"/>
      <c r="E13" s="159"/>
      <c r="F13" s="39"/>
      <c r="G13" s="40"/>
      <c r="H13" s="152"/>
      <c r="I13" s="153"/>
      <c r="J13" s="153">
        <v>0.001</v>
      </c>
      <c r="K13" s="41"/>
    </row>
    <row r="14" spans="1:11" s="33" customFormat="1" ht="11.25" customHeight="1">
      <c r="A14" s="35"/>
      <c r="B14" s="29"/>
      <c r="C14" s="158"/>
      <c r="D14" s="158"/>
      <c r="E14" s="158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159"/>
      <c r="D15" s="159"/>
      <c r="E15" s="159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158"/>
      <c r="D16" s="158"/>
      <c r="E16" s="158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159"/>
      <c r="D17" s="159"/>
      <c r="E17" s="159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158"/>
      <c r="D18" s="158"/>
      <c r="E18" s="158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158"/>
      <c r="D19" s="158"/>
      <c r="E19" s="158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158"/>
      <c r="D20" s="158"/>
      <c r="E20" s="158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158"/>
      <c r="D21" s="158"/>
      <c r="E21" s="158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159"/>
      <c r="D22" s="159"/>
      <c r="E22" s="159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158"/>
      <c r="D23" s="158"/>
      <c r="E23" s="158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159">
        <v>1</v>
      </c>
      <c r="D24" s="159">
        <v>1</v>
      </c>
      <c r="E24" s="159">
        <v>1</v>
      </c>
      <c r="F24" s="39">
        <v>100</v>
      </c>
      <c r="G24" s="40"/>
      <c r="H24" s="152">
        <v>0.315</v>
      </c>
      <c r="I24" s="153">
        <v>0.315</v>
      </c>
      <c r="J24" s="153">
        <v>0.315</v>
      </c>
      <c r="K24" s="41">
        <v>100</v>
      </c>
    </row>
    <row r="25" spans="1:11" s="33" customFormat="1" ht="11.25" customHeight="1">
      <c r="A25" s="35"/>
      <c r="B25" s="29"/>
      <c r="C25" s="158"/>
      <c r="D25" s="158"/>
      <c r="E25" s="158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159">
        <v>46</v>
      </c>
      <c r="D26" s="159">
        <v>47</v>
      </c>
      <c r="E26" s="159">
        <v>47</v>
      </c>
      <c r="F26" s="39">
        <v>100</v>
      </c>
      <c r="G26" s="40"/>
      <c r="H26" s="152">
        <v>5.52</v>
      </c>
      <c r="I26" s="153">
        <v>5.2</v>
      </c>
      <c r="J26" s="153">
        <v>6.3</v>
      </c>
      <c r="K26" s="41">
        <v>121.15384615384615</v>
      </c>
    </row>
    <row r="27" spans="1:11" s="33" customFormat="1" ht="11.25" customHeight="1">
      <c r="A27" s="35"/>
      <c r="B27" s="29"/>
      <c r="C27" s="158"/>
      <c r="D27" s="158"/>
      <c r="E27" s="158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158"/>
      <c r="D28" s="158"/>
      <c r="E28" s="158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158"/>
      <c r="D29" s="158"/>
      <c r="E29" s="158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158"/>
      <c r="D30" s="158"/>
      <c r="E30" s="158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159"/>
      <c r="D31" s="159"/>
      <c r="E31" s="159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158"/>
      <c r="D32" s="158"/>
      <c r="E32" s="158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158"/>
      <c r="D33" s="158"/>
      <c r="E33" s="158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158"/>
      <c r="D34" s="158"/>
      <c r="E34" s="158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158"/>
      <c r="D35" s="158"/>
      <c r="E35" s="158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158"/>
      <c r="D36" s="158"/>
      <c r="E36" s="158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159"/>
      <c r="D37" s="159"/>
      <c r="E37" s="159"/>
      <c r="F37" s="39"/>
      <c r="G37" s="40"/>
      <c r="H37" s="152"/>
      <c r="I37" s="153"/>
      <c r="J37" s="153"/>
      <c r="K37" s="41"/>
    </row>
    <row r="38" spans="1:11" s="33" customFormat="1" ht="11.25" customHeight="1">
      <c r="A38" s="35"/>
      <c r="B38" s="29"/>
      <c r="C38" s="158"/>
      <c r="D38" s="158"/>
      <c r="E38" s="158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159">
        <v>0.18</v>
      </c>
      <c r="D39" s="159">
        <v>0.18</v>
      </c>
      <c r="E39" s="159">
        <v>0.34</v>
      </c>
      <c r="F39" s="39">
        <v>188.88888888888889</v>
      </c>
      <c r="G39" s="40"/>
      <c r="H39" s="152">
        <v>0.023</v>
      </c>
      <c r="I39" s="153">
        <v>0.023</v>
      </c>
      <c r="J39" s="153">
        <v>0.045</v>
      </c>
      <c r="K39" s="41">
        <v>195.65217391304347</v>
      </c>
    </row>
    <row r="40" spans="1:11" s="33" customFormat="1" ht="11.25" customHeight="1">
      <c r="A40" s="35"/>
      <c r="B40" s="29"/>
      <c r="C40" s="158"/>
      <c r="D40" s="158"/>
      <c r="E40" s="158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158"/>
      <c r="D41" s="158"/>
      <c r="E41" s="158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158"/>
      <c r="D42" s="158"/>
      <c r="E42" s="158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158"/>
      <c r="D43" s="158"/>
      <c r="E43" s="158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158"/>
      <c r="D44" s="158"/>
      <c r="E44" s="158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158"/>
      <c r="D45" s="158"/>
      <c r="E45" s="158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158"/>
      <c r="D46" s="158"/>
      <c r="E46" s="158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158">
        <v>0.72</v>
      </c>
      <c r="D47" s="158">
        <v>0.72</v>
      </c>
      <c r="E47" s="158"/>
      <c r="F47" s="31"/>
      <c r="G47" s="31"/>
      <c r="H47" s="151">
        <v>0.17</v>
      </c>
      <c r="I47" s="151">
        <v>0.2</v>
      </c>
      <c r="J47" s="151"/>
      <c r="K47" s="32"/>
    </row>
    <row r="48" spans="1:11" s="33" customFormat="1" ht="11.25" customHeight="1">
      <c r="A48" s="35" t="s">
        <v>37</v>
      </c>
      <c r="B48" s="29"/>
      <c r="C48" s="158"/>
      <c r="D48" s="158">
        <v>1.6</v>
      </c>
      <c r="E48" s="158"/>
      <c r="F48" s="31"/>
      <c r="G48" s="31"/>
      <c r="H48" s="151"/>
      <c r="I48" s="151">
        <v>0.4</v>
      </c>
      <c r="J48" s="151"/>
      <c r="K48" s="32"/>
    </row>
    <row r="49" spans="1:11" s="33" customFormat="1" ht="11.25" customHeight="1">
      <c r="A49" s="35" t="s">
        <v>38</v>
      </c>
      <c r="B49" s="29"/>
      <c r="C49" s="158"/>
      <c r="D49" s="158"/>
      <c r="E49" s="158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159">
        <v>0.72</v>
      </c>
      <c r="D50" s="159">
        <v>2.3200000000000003</v>
      </c>
      <c r="E50" s="159"/>
      <c r="F50" s="39"/>
      <c r="G50" s="40"/>
      <c r="H50" s="152">
        <v>0.17</v>
      </c>
      <c r="I50" s="153">
        <v>0.6000000000000001</v>
      </c>
      <c r="J50" s="153"/>
      <c r="K50" s="41"/>
    </row>
    <row r="51" spans="1:11" s="33" customFormat="1" ht="11.25" customHeight="1">
      <c r="A51" s="35"/>
      <c r="B51" s="44"/>
      <c r="C51" s="160"/>
      <c r="D51" s="160"/>
      <c r="E51" s="160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159"/>
      <c r="D52" s="159"/>
      <c r="E52" s="159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158"/>
      <c r="D53" s="158"/>
      <c r="E53" s="158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158">
        <v>13</v>
      </c>
      <c r="D54" s="158">
        <v>12</v>
      </c>
      <c r="E54" s="158">
        <v>12</v>
      </c>
      <c r="F54" s="31"/>
      <c r="G54" s="31"/>
      <c r="H54" s="151">
        <v>3.25</v>
      </c>
      <c r="I54" s="151">
        <v>3</v>
      </c>
      <c r="J54" s="151">
        <v>3.06</v>
      </c>
      <c r="K54" s="32"/>
    </row>
    <row r="55" spans="1:11" s="33" customFormat="1" ht="11.25" customHeight="1">
      <c r="A55" s="35" t="s">
        <v>42</v>
      </c>
      <c r="B55" s="29"/>
      <c r="C55" s="158"/>
      <c r="D55" s="158"/>
      <c r="E55" s="158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158">
        <v>23.5</v>
      </c>
      <c r="D56" s="158">
        <v>19</v>
      </c>
      <c r="E56" s="158">
        <v>20</v>
      </c>
      <c r="F56" s="31"/>
      <c r="G56" s="31"/>
      <c r="H56" s="151">
        <v>6.11</v>
      </c>
      <c r="I56" s="151">
        <v>6.5</v>
      </c>
      <c r="J56" s="151">
        <v>4.76</v>
      </c>
      <c r="K56" s="32"/>
    </row>
    <row r="57" spans="1:11" s="33" customFormat="1" ht="11.25" customHeight="1">
      <c r="A57" s="35" t="s">
        <v>44</v>
      </c>
      <c r="B57" s="29"/>
      <c r="C57" s="158"/>
      <c r="D57" s="158"/>
      <c r="E57" s="158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158"/>
      <c r="D58" s="158"/>
      <c r="E58" s="158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159">
        <v>36.5</v>
      </c>
      <c r="D59" s="159">
        <v>31</v>
      </c>
      <c r="E59" s="159">
        <v>32</v>
      </c>
      <c r="F59" s="39">
        <v>103.2258064516129</v>
      </c>
      <c r="G59" s="40"/>
      <c r="H59" s="152">
        <v>9.36</v>
      </c>
      <c r="I59" s="153">
        <v>9.5</v>
      </c>
      <c r="J59" s="153">
        <v>7.82</v>
      </c>
      <c r="K59" s="41">
        <v>82.3157894736842</v>
      </c>
    </row>
    <row r="60" spans="1:11" s="33" customFormat="1" ht="11.25" customHeight="1">
      <c r="A60" s="35"/>
      <c r="B60" s="29"/>
      <c r="C60" s="158"/>
      <c r="D60" s="158"/>
      <c r="E60" s="158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158"/>
      <c r="D61" s="158"/>
      <c r="E61" s="158"/>
      <c r="F61" s="31"/>
      <c r="G61" s="31"/>
      <c r="H61" s="151"/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158"/>
      <c r="D62" s="158"/>
      <c r="E62" s="158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158"/>
      <c r="D63" s="158"/>
      <c r="E63" s="158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159"/>
      <c r="D64" s="159"/>
      <c r="E64" s="159"/>
      <c r="F64" s="39"/>
      <c r="G64" s="40"/>
      <c r="H64" s="152"/>
      <c r="I64" s="153"/>
      <c r="J64" s="153"/>
      <c r="K64" s="41"/>
    </row>
    <row r="65" spans="1:11" s="33" customFormat="1" ht="11.25" customHeight="1">
      <c r="A65" s="35"/>
      <c r="B65" s="29"/>
      <c r="C65" s="158"/>
      <c r="D65" s="158"/>
      <c r="E65" s="158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159"/>
      <c r="D66" s="159"/>
      <c r="E66" s="159"/>
      <c r="F66" s="39"/>
      <c r="G66" s="40"/>
      <c r="H66" s="152"/>
      <c r="I66" s="153"/>
      <c r="J66" s="153"/>
      <c r="K66" s="41"/>
    </row>
    <row r="67" spans="1:11" s="33" customFormat="1" ht="11.25" customHeight="1">
      <c r="A67" s="35"/>
      <c r="B67" s="29"/>
      <c r="C67" s="158"/>
      <c r="D67" s="158"/>
      <c r="E67" s="158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158"/>
      <c r="D68" s="158"/>
      <c r="E68" s="158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158"/>
      <c r="D69" s="158"/>
      <c r="E69" s="158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159"/>
      <c r="D70" s="159"/>
      <c r="E70" s="159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158"/>
      <c r="D71" s="158"/>
      <c r="E71" s="158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158">
        <v>1</v>
      </c>
      <c r="D72" s="158">
        <v>2</v>
      </c>
      <c r="E72" s="158">
        <v>2</v>
      </c>
      <c r="F72" s="31"/>
      <c r="G72" s="31"/>
      <c r="H72" s="151">
        <v>0.08</v>
      </c>
      <c r="I72" s="151">
        <v>0.16</v>
      </c>
      <c r="J72" s="151">
        <v>0.16</v>
      </c>
      <c r="K72" s="32"/>
    </row>
    <row r="73" spans="1:11" s="33" customFormat="1" ht="11.25" customHeight="1">
      <c r="A73" s="35" t="s">
        <v>56</v>
      </c>
      <c r="B73" s="29"/>
      <c r="C73" s="158"/>
      <c r="D73" s="158"/>
      <c r="E73" s="158"/>
      <c r="F73" s="31"/>
      <c r="G73" s="31"/>
      <c r="H73" s="151"/>
      <c r="I73" s="151"/>
      <c r="J73" s="151"/>
      <c r="K73" s="32"/>
    </row>
    <row r="74" spans="1:11" s="33" customFormat="1" ht="11.25" customHeight="1">
      <c r="A74" s="35" t="s">
        <v>57</v>
      </c>
      <c r="B74" s="29"/>
      <c r="C74" s="158"/>
      <c r="D74" s="158"/>
      <c r="E74" s="158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158">
        <v>9</v>
      </c>
      <c r="D75" s="158">
        <v>9</v>
      </c>
      <c r="E75" s="158">
        <v>9</v>
      </c>
      <c r="F75" s="31"/>
      <c r="G75" s="31"/>
      <c r="H75" s="151">
        <v>0.378</v>
      </c>
      <c r="I75" s="151">
        <v>0.378</v>
      </c>
      <c r="J75" s="151">
        <v>0.168</v>
      </c>
      <c r="K75" s="32"/>
    </row>
    <row r="76" spans="1:11" s="33" customFormat="1" ht="11.25" customHeight="1">
      <c r="A76" s="35" t="s">
        <v>59</v>
      </c>
      <c r="B76" s="29"/>
      <c r="C76" s="158"/>
      <c r="D76" s="158"/>
      <c r="E76" s="158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158"/>
      <c r="D77" s="158"/>
      <c r="E77" s="158">
        <v>1</v>
      </c>
      <c r="F77" s="31"/>
      <c r="G77" s="31"/>
      <c r="H77" s="151"/>
      <c r="I77" s="151"/>
      <c r="J77" s="151">
        <v>0.08</v>
      </c>
      <c r="K77" s="32"/>
    </row>
    <row r="78" spans="1:11" s="33" customFormat="1" ht="11.25" customHeight="1">
      <c r="A78" s="35" t="s">
        <v>61</v>
      </c>
      <c r="B78" s="29"/>
      <c r="C78" s="158"/>
      <c r="D78" s="158"/>
      <c r="E78" s="158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158"/>
      <c r="D79" s="158"/>
      <c r="E79" s="158"/>
      <c r="F79" s="31"/>
      <c r="G79" s="31"/>
      <c r="H79" s="151"/>
      <c r="I79" s="151"/>
      <c r="J79" s="151"/>
      <c r="K79" s="32"/>
    </row>
    <row r="80" spans="1:11" s="42" customFormat="1" ht="11.25" customHeight="1">
      <c r="A80" s="43" t="s">
        <v>63</v>
      </c>
      <c r="B80" s="37"/>
      <c r="C80" s="159">
        <v>10</v>
      </c>
      <c r="D80" s="159">
        <v>11</v>
      </c>
      <c r="E80" s="159">
        <v>12</v>
      </c>
      <c r="F80" s="39">
        <v>109.0909090909091</v>
      </c>
      <c r="G80" s="40"/>
      <c r="H80" s="152">
        <v>0.458</v>
      </c>
      <c r="I80" s="153">
        <v>0.538</v>
      </c>
      <c r="J80" s="153">
        <v>0.40800000000000003</v>
      </c>
      <c r="K80" s="41">
        <v>75.8364312267658</v>
      </c>
    </row>
    <row r="81" spans="1:11" s="33" customFormat="1" ht="11.25" customHeight="1">
      <c r="A81" s="35"/>
      <c r="B81" s="29"/>
      <c r="C81" s="158"/>
      <c r="D81" s="158"/>
      <c r="E81" s="158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158"/>
      <c r="D82" s="158"/>
      <c r="E82" s="158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158"/>
      <c r="D83" s="158"/>
      <c r="E83" s="158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159"/>
      <c r="D84" s="159"/>
      <c r="E84" s="159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158"/>
      <c r="D85" s="158"/>
      <c r="E85" s="158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161"/>
      <c r="D86" s="161"/>
      <c r="E86" s="161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162">
        <v>94.4</v>
      </c>
      <c r="D87" s="162">
        <v>92.5</v>
      </c>
      <c r="E87" s="162">
        <v>92.34</v>
      </c>
      <c r="F87" s="54">
        <f>IF(D87&gt;0,100*E87/D87,0)</f>
        <v>99.82702702702703</v>
      </c>
      <c r="G87" s="40"/>
      <c r="H87" s="156">
        <v>15.845999999999998</v>
      </c>
      <c r="I87" s="157">
        <v>16.176</v>
      </c>
      <c r="J87" s="157">
        <v>14.889</v>
      </c>
      <c r="K87" s="54">
        <f>IF(I87&gt;0,100*J87/I87,0)</f>
        <v>92.04376854599407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102" zoomScaleSheetLayoutView="102" zoomScalePageLayoutView="0" workbookViewId="0" topLeftCell="A1">
      <selection activeCell="E85" sqref="E8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263</v>
      </c>
      <c r="D7" s="21" t="s">
        <v>263</v>
      </c>
      <c r="E7" s="21">
        <v>2</v>
      </c>
      <c r="F7" s="22" t="str">
        <f>CONCATENATE(D6,"=100")</f>
        <v>2016=100</v>
      </c>
      <c r="G7" s="23"/>
      <c r="H7" s="20" t="s">
        <v>263</v>
      </c>
      <c r="I7" s="21" t="s">
        <v>263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2">
        <v>0.015</v>
      </c>
      <c r="I15" s="153">
        <v>0.015</v>
      </c>
      <c r="J15" s="153">
        <v>0.014</v>
      </c>
      <c r="K15" s="41">
        <v>93.33333333333334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>
        <v>49</v>
      </c>
      <c r="E19" s="30">
        <v>39</v>
      </c>
      <c r="F19" s="31"/>
      <c r="G19" s="31"/>
      <c r="H19" s="151"/>
      <c r="I19" s="151">
        <v>0.637</v>
      </c>
      <c r="J19" s="151">
        <v>0.507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>
        <v>49</v>
      </c>
      <c r="E22" s="38">
        <v>39</v>
      </c>
      <c r="F22" s="39">
        <v>79.59183673469387</v>
      </c>
      <c r="G22" s="40"/>
      <c r="H22" s="152"/>
      <c r="I22" s="153">
        <v>0.637</v>
      </c>
      <c r="J22" s="153">
        <v>0.507</v>
      </c>
      <c r="K22" s="41">
        <v>79.59183673469389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5147</v>
      </c>
      <c r="D24" s="38">
        <v>5676</v>
      </c>
      <c r="E24" s="38">
        <v>5750</v>
      </c>
      <c r="F24" s="39">
        <v>101.30373502466526</v>
      </c>
      <c r="G24" s="40"/>
      <c r="H24" s="152">
        <v>71.615</v>
      </c>
      <c r="I24" s="153">
        <v>83.891</v>
      </c>
      <c r="J24" s="153">
        <v>76.894</v>
      </c>
      <c r="K24" s="41">
        <v>91.65941519352494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182</v>
      </c>
      <c r="D26" s="38">
        <v>189</v>
      </c>
      <c r="E26" s="38">
        <v>200</v>
      </c>
      <c r="F26" s="39">
        <v>105.82010582010582</v>
      </c>
      <c r="G26" s="40"/>
      <c r="H26" s="152">
        <v>2.33</v>
      </c>
      <c r="I26" s="153">
        <v>2.741</v>
      </c>
      <c r="J26" s="153">
        <v>2.8</v>
      </c>
      <c r="K26" s="41">
        <v>102.15249908792411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5</v>
      </c>
      <c r="F28" s="31"/>
      <c r="G28" s="31"/>
      <c r="H28" s="151"/>
      <c r="I28" s="151"/>
      <c r="J28" s="151">
        <v>0.5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600</v>
      </c>
      <c r="D30" s="30">
        <v>547</v>
      </c>
      <c r="E30" s="30">
        <v>1828</v>
      </c>
      <c r="F30" s="31"/>
      <c r="G30" s="31"/>
      <c r="H30" s="151">
        <v>17.4</v>
      </c>
      <c r="I30" s="151">
        <v>10.94</v>
      </c>
      <c r="J30" s="151">
        <v>32.811</v>
      </c>
      <c r="K30" s="32"/>
    </row>
    <row r="31" spans="1:11" s="42" customFormat="1" ht="11.25" customHeight="1">
      <c r="A31" s="43" t="s">
        <v>23</v>
      </c>
      <c r="B31" s="37"/>
      <c r="C31" s="38">
        <v>600</v>
      </c>
      <c r="D31" s="38">
        <v>547</v>
      </c>
      <c r="E31" s="38">
        <v>1833</v>
      </c>
      <c r="F31" s="39">
        <v>335.10054844606947</v>
      </c>
      <c r="G31" s="40"/>
      <c r="H31" s="152">
        <v>17.4</v>
      </c>
      <c r="I31" s="153">
        <v>10.94</v>
      </c>
      <c r="J31" s="153">
        <v>33.311</v>
      </c>
      <c r="K31" s="41">
        <v>304.4881170018282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58</v>
      </c>
      <c r="D33" s="30">
        <v>50</v>
      </c>
      <c r="E33" s="30">
        <v>60</v>
      </c>
      <c r="F33" s="31"/>
      <c r="G33" s="31"/>
      <c r="H33" s="151">
        <v>1</v>
      </c>
      <c r="I33" s="151">
        <v>0.782</v>
      </c>
      <c r="J33" s="151">
        <v>0.94</v>
      </c>
      <c r="K33" s="32"/>
    </row>
    <row r="34" spans="1:11" s="33" customFormat="1" ht="11.25" customHeight="1">
      <c r="A34" s="35" t="s">
        <v>25</v>
      </c>
      <c r="B34" s="29"/>
      <c r="C34" s="30">
        <v>7</v>
      </c>
      <c r="D34" s="30">
        <v>10</v>
      </c>
      <c r="E34" s="30">
        <v>9</v>
      </c>
      <c r="F34" s="31"/>
      <c r="G34" s="31"/>
      <c r="H34" s="151">
        <v>0.175</v>
      </c>
      <c r="I34" s="151">
        <v>0.225</v>
      </c>
      <c r="J34" s="151">
        <v>0.175</v>
      </c>
      <c r="K34" s="32"/>
    </row>
    <row r="35" spans="1:11" s="33" customFormat="1" ht="11.25" customHeight="1">
      <c r="A35" s="35" t="s">
        <v>26</v>
      </c>
      <c r="B35" s="29"/>
      <c r="C35" s="30">
        <v>4</v>
      </c>
      <c r="D35" s="30">
        <v>7</v>
      </c>
      <c r="E35" s="30">
        <v>5</v>
      </c>
      <c r="F35" s="31"/>
      <c r="G35" s="31"/>
      <c r="H35" s="151">
        <v>0.14</v>
      </c>
      <c r="I35" s="151">
        <v>0.159</v>
      </c>
      <c r="J35" s="151">
        <v>0.16</v>
      </c>
      <c r="K35" s="32"/>
    </row>
    <row r="36" spans="1:11" s="33" customFormat="1" ht="11.25" customHeight="1">
      <c r="A36" s="35" t="s">
        <v>27</v>
      </c>
      <c r="B36" s="29"/>
      <c r="C36" s="30">
        <v>27</v>
      </c>
      <c r="D36" s="30"/>
      <c r="E36" s="30">
        <v>30</v>
      </c>
      <c r="F36" s="31"/>
      <c r="G36" s="31"/>
      <c r="H36" s="151">
        <v>0.542</v>
      </c>
      <c r="I36" s="151"/>
      <c r="J36" s="151">
        <v>0.6</v>
      </c>
      <c r="K36" s="32"/>
    </row>
    <row r="37" spans="1:11" s="42" customFormat="1" ht="11.25" customHeight="1">
      <c r="A37" s="36" t="s">
        <v>28</v>
      </c>
      <c r="B37" s="37"/>
      <c r="C37" s="38">
        <v>96</v>
      </c>
      <c r="D37" s="38">
        <v>67</v>
      </c>
      <c r="E37" s="38">
        <v>104</v>
      </c>
      <c r="F37" s="39">
        <v>155.22388059701493</v>
      </c>
      <c r="G37" s="40"/>
      <c r="H37" s="152">
        <v>1.857</v>
      </c>
      <c r="I37" s="153">
        <v>1.1660000000000001</v>
      </c>
      <c r="J37" s="153">
        <v>1.875</v>
      </c>
      <c r="K37" s="41">
        <v>160.80617495711834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56</v>
      </c>
      <c r="D39" s="38">
        <v>38</v>
      </c>
      <c r="E39" s="38">
        <v>30</v>
      </c>
      <c r="F39" s="39">
        <v>78.94736842105263</v>
      </c>
      <c r="G39" s="40"/>
      <c r="H39" s="152">
        <v>0.959</v>
      </c>
      <c r="I39" s="153">
        <v>0.665</v>
      </c>
      <c r="J39" s="153">
        <v>0.51</v>
      </c>
      <c r="K39" s="41">
        <v>76.69172932330827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>
        <v>10</v>
      </c>
      <c r="D42" s="30">
        <v>10</v>
      </c>
      <c r="E42" s="30">
        <v>13</v>
      </c>
      <c r="F42" s="31"/>
      <c r="G42" s="31"/>
      <c r="H42" s="151">
        <v>0.15</v>
      </c>
      <c r="I42" s="151">
        <v>0.15</v>
      </c>
      <c r="J42" s="151">
        <v>0.221</v>
      </c>
      <c r="K42" s="32"/>
    </row>
    <row r="43" spans="1:11" s="33" customFormat="1" ht="11.25" customHeight="1">
      <c r="A43" s="35" t="s">
        <v>32</v>
      </c>
      <c r="B43" s="29"/>
      <c r="C43" s="30">
        <v>32</v>
      </c>
      <c r="D43" s="30">
        <v>34</v>
      </c>
      <c r="E43" s="30">
        <v>14</v>
      </c>
      <c r="F43" s="31"/>
      <c r="G43" s="31"/>
      <c r="H43" s="151">
        <v>0.48</v>
      </c>
      <c r="I43" s="151">
        <v>0.51</v>
      </c>
      <c r="J43" s="151">
        <v>0.21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2</v>
      </c>
      <c r="F44" s="31"/>
      <c r="G44" s="31"/>
      <c r="H44" s="151"/>
      <c r="I44" s="151"/>
      <c r="J44" s="151">
        <v>0.005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>
        <v>20</v>
      </c>
      <c r="D46" s="30">
        <v>11</v>
      </c>
      <c r="E46" s="30">
        <v>6</v>
      </c>
      <c r="F46" s="31"/>
      <c r="G46" s="31"/>
      <c r="H46" s="151">
        <v>0.36</v>
      </c>
      <c r="I46" s="151">
        <v>0.198</v>
      </c>
      <c r="J46" s="151">
        <v>0.108</v>
      </c>
      <c r="K46" s="32"/>
    </row>
    <row r="47" spans="1:11" s="33" customFormat="1" ht="11.25" customHeight="1">
      <c r="A47" s="35" t="s">
        <v>36</v>
      </c>
      <c r="B47" s="29"/>
      <c r="C47" s="30">
        <v>19</v>
      </c>
      <c r="D47" s="30">
        <v>4</v>
      </c>
      <c r="E47" s="30">
        <v>6</v>
      </c>
      <c r="F47" s="31"/>
      <c r="G47" s="31"/>
      <c r="H47" s="151">
        <v>0.19</v>
      </c>
      <c r="I47" s="151">
        <v>0.048</v>
      </c>
      <c r="J47" s="151">
        <v>0.072</v>
      </c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/>
      <c r="E48" s="30"/>
      <c r="F48" s="31"/>
      <c r="G48" s="31"/>
      <c r="H48" s="151">
        <v>0.02</v>
      </c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82</v>
      </c>
      <c r="D50" s="38">
        <v>59</v>
      </c>
      <c r="E50" s="38">
        <v>41</v>
      </c>
      <c r="F50" s="39">
        <f>IF(D50&gt;0,100*E50/D50,0)</f>
        <v>69.49152542372882</v>
      </c>
      <c r="G50" s="40"/>
      <c r="H50" s="152">
        <v>1.2</v>
      </c>
      <c r="I50" s="153">
        <v>0.9060000000000001</v>
      </c>
      <c r="J50" s="153">
        <v>0.616</v>
      </c>
      <c r="K50" s="41">
        <v>67.99116997792494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>
        <v>1</v>
      </c>
      <c r="E52" s="38">
        <v>1</v>
      </c>
      <c r="F52" s="39">
        <v>100</v>
      </c>
      <c r="G52" s="40"/>
      <c r="H52" s="152"/>
      <c r="I52" s="153">
        <v>0.015</v>
      </c>
      <c r="J52" s="153">
        <v>0.015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1800</v>
      </c>
      <c r="D54" s="30">
        <v>2000</v>
      </c>
      <c r="E54" s="30">
        <v>2600</v>
      </c>
      <c r="F54" s="31"/>
      <c r="G54" s="31"/>
      <c r="H54" s="151">
        <v>27</v>
      </c>
      <c r="I54" s="151">
        <v>30</v>
      </c>
      <c r="J54" s="151">
        <v>40.3</v>
      </c>
      <c r="K54" s="32"/>
    </row>
    <row r="55" spans="1:11" s="33" customFormat="1" ht="11.25" customHeight="1">
      <c r="A55" s="35" t="s">
        <v>42</v>
      </c>
      <c r="B55" s="29"/>
      <c r="C55" s="30">
        <v>57</v>
      </c>
      <c r="D55" s="30">
        <v>114</v>
      </c>
      <c r="E55" s="30">
        <v>183</v>
      </c>
      <c r="F55" s="31"/>
      <c r="G55" s="31"/>
      <c r="H55" s="151">
        <v>0.797</v>
      </c>
      <c r="I55" s="151">
        <v>1.442</v>
      </c>
      <c r="J55" s="151">
        <v>2.315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25</v>
      </c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5</v>
      </c>
      <c r="F57" s="31"/>
      <c r="G57" s="31"/>
      <c r="H57" s="151"/>
      <c r="I57" s="151"/>
      <c r="J57" s="151">
        <v>0.075</v>
      </c>
      <c r="K57" s="32"/>
    </row>
    <row r="58" spans="1:11" s="33" customFormat="1" ht="11.25" customHeight="1">
      <c r="A58" s="35" t="s">
        <v>45</v>
      </c>
      <c r="B58" s="29"/>
      <c r="C58" s="30">
        <v>11</v>
      </c>
      <c r="D58" s="30">
        <v>6</v>
      </c>
      <c r="E58" s="30">
        <v>34</v>
      </c>
      <c r="F58" s="31"/>
      <c r="G58" s="31"/>
      <c r="H58" s="151">
        <v>0.132</v>
      </c>
      <c r="I58" s="151">
        <v>0.072</v>
      </c>
      <c r="J58" s="151">
        <v>0.408</v>
      </c>
      <c r="K58" s="32"/>
    </row>
    <row r="59" spans="1:11" s="42" customFormat="1" ht="11.25" customHeight="1">
      <c r="A59" s="36" t="s">
        <v>46</v>
      </c>
      <c r="B59" s="37"/>
      <c r="C59" s="38">
        <v>1868</v>
      </c>
      <c r="D59" s="38">
        <v>2120</v>
      </c>
      <c r="E59" s="38">
        <v>2847</v>
      </c>
      <c r="F59" s="39">
        <v>134.29245283018867</v>
      </c>
      <c r="G59" s="40"/>
      <c r="H59" s="152">
        <v>27.929000000000002</v>
      </c>
      <c r="I59" s="153">
        <v>31.514</v>
      </c>
      <c r="J59" s="153">
        <v>43.098</v>
      </c>
      <c r="K59" s="41">
        <v>136.75826616741767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1977</v>
      </c>
      <c r="D61" s="30">
        <v>2284</v>
      </c>
      <c r="E61" s="30">
        <v>2150</v>
      </c>
      <c r="F61" s="31"/>
      <c r="G61" s="31"/>
      <c r="H61" s="151">
        <v>48.7</v>
      </c>
      <c r="I61" s="151">
        <v>48.192</v>
      </c>
      <c r="J61" s="151">
        <v>49.45</v>
      </c>
      <c r="K61" s="32"/>
    </row>
    <row r="62" spans="1:11" s="33" customFormat="1" ht="11.25" customHeight="1">
      <c r="A62" s="35" t="s">
        <v>48</v>
      </c>
      <c r="B62" s="29"/>
      <c r="C62" s="30">
        <v>75</v>
      </c>
      <c r="D62" s="30">
        <v>75</v>
      </c>
      <c r="E62" s="30">
        <v>79</v>
      </c>
      <c r="F62" s="31"/>
      <c r="G62" s="31"/>
      <c r="H62" s="151">
        <v>1.575</v>
      </c>
      <c r="I62" s="151">
        <v>1.575</v>
      </c>
      <c r="J62" s="151">
        <v>1.701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>
        <v>2052</v>
      </c>
      <c r="D64" s="38">
        <v>2359</v>
      </c>
      <c r="E64" s="38">
        <v>2229</v>
      </c>
      <c r="F64" s="39">
        <v>94.48919033488767</v>
      </c>
      <c r="G64" s="40"/>
      <c r="H64" s="152">
        <v>50.275000000000006</v>
      </c>
      <c r="I64" s="153">
        <v>49.767</v>
      </c>
      <c r="J64" s="153">
        <v>51.151</v>
      </c>
      <c r="K64" s="41">
        <v>102.78095927019913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11049</v>
      </c>
      <c r="D66" s="38">
        <v>11900</v>
      </c>
      <c r="E66" s="38">
        <v>11389</v>
      </c>
      <c r="F66" s="39">
        <v>95.70588235294117</v>
      </c>
      <c r="G66" s="40"/>
      <c r="H66" s="152">
        <v>206.35</v>
      </c>
      <c r="I66" s="153">
        <v>208.25</v>
      </c>
      <c r="J66" s="153">
        <v>192.475</v>
      </c>
      <c r="K66" s="41">
        <v>92.4249699879952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2327</v>
      </c>
      <c r="D68" s="30">
        <v>2180</v>
      </c>
      <c r="E68" s="30">
        <v>5125</v>
      </c>
      <c r="F68" s="31"/>
      <c r="G68" s="31"/>
      <c r="H68" s="151">
        <v>28.83</v>
      </c>
      <c r="I68" s="151">
        <v>30.15</v>
      </c>
      <c r="J68" s="151">
        <v>67</v>
      </c>
      <c r="K68" s="32"/>
    </row>
    <row r="69" spans="1:11" s="33" customFormat="1" ht="11.25" customHeight="1">
      <c r="A69" s="35" t="s">
        <v>53</v>
      </c>
      <c r="B69" s="29"/>
      <c r="C69" s="30">
        <v>1</v>
      </c>
      <c r="D69" s="30">
        <v>3</v>
      </c>
      <c r="E69" s="30">
        <v>10</v>
      </c>
      <c r="F69" s="31"/>
      <c r="G69" s="31"/>
      <c r="H69" s="151">
        <v>0.012</v>
      </c>
      <c r="I69" s="151">
        <v>0.039</v>
      </c>
      <c r="J69" s="151">
        <v>0.13</v>
      </c>
      <c r="K69" s="32"/>
    </row>
    <row r="70" spans="1:11" s="42" customFormat="1" ht="11.25" customHeight="1">
      <c r="A70" s="36" t="s">
        <v>54</v>
      </c>
      <c r="B70" s="37"/>
      <c r="C70" s="38">
        <v>2328</v>
      </c>
      <c r="D70" s="38">
        <v>2183</v>
      </c>
      <c r="E70" s="38">
        <v>5135</v>
      </c>
      <c r="F70" s="39">
        <v>235.22675217590472</v>
      </c>
      <c r="G70" s="40"/>
      <c r="H70" s="152">
        <v>28.842</v>
      </c>
      <c r="I70" s="153">
        <v>30.189</v>
      </c>
      <c r="J70" s="153">
        <v>67.13</v>
      </c>
      <c r="K70" s="41">
        <v>222.36576236377488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410</v>
      </c>
      <c r="D72" s="30">
        <v>583</v>
      </c>
      <c r="E72" s="30">
        <v>561</v>
      </c>
      <c r="F72" s="31"/>
      <c r="G72" s="31"/>
      <c r="H72" s="151">
        <v>10.39</v>
      </c>
      <c r="I72" s="151">
        <v>14.894</v>
      </c>
      <c r="J72" s="151">
        <v>14.437</v>
      </c>
      <c r="K72" s="32"/>
    </row>
    <row r="73" spans="1:11" s="33" customFormat="1" ht="11.25" customHeight="1">
      <c r="A73" s="35" t="s">
        <v>56</v>
      </c>
      <c r="B73" s="29"/>
      <c r="C73" s="30">
        <v>350</v>
      </c>
      <c r="D73" s="30">
        <v>340</v>
      </c>
      <c r="E73" s="30">
        <v>330</v>
      </c>
      <c r="F73" s="31"/>
      <c r="G73" s="31"/>
      <c r="H73" s="151">
        <v>7.25</v>
      </c>
      <c r="I73" s="151">
        <v>17.25</v>
      </c>
      <c r="J73" s="151">
        <v>17.25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>
        <v>1325</v>
      </c>
      <c r="D75" s="30">
        <v>1324</v>
      </c>
      <c r="E75" s="30">
        <v>1688</v>
      </c>
      <c r="F75" s="31"/>
      <c r="G75" s="31"/>
      <c r="H75" s="151">
        <v>25.065</v>
      </c>
      <c r="I75" s="151">
        <v>24.75</v>
      </c>
      <c r="J75" s="151">
        <v>24.75</v>
      </c>
      <c r="K75" s="32"/>
    </row>
    <row r="76" spans="1:11" s="33" customFormat="1" ht="11.25" customHeight="1">
      <c r="A76" s="35" t="s">
        <v>59</v>
      </c>
      <c r="B76" s="29"/>
      <c r="C76" s="30">
        <v>3</v>
      </c>
      <c r="D76" s="30">
        <v>5</v>
      </c>
      <c r="E76" s="30"/>
      <c r="F76" s="31"/>
      <c r="G76" s="31"/>
      <c r="H76" s="151">
        <v>0.095</v>
      </c>
      <c r="I76" s="151">
        <v>0.095</v>
      </c>
      <c r="J76" s="151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>
        <v>50</v>
      </c>
      <c r="D79" s="30">
        <v>81</v>
      </c>
      <c r="E79" s="30">
        <v>37</v>
      </c>
      <c r="F79" s="31"/>
      <c r="G79" s="31"/>
      <c r="H79" s="151">
        <v>0.6</v>
      </c>
      <c r="I79" s="151">
        <v>0.974</v>
      </c>
      <c r="J79" s="151">
        <v>0.85</v>
      </c>
      <c r="K79" s="32"/>
    </row>
    <row r="80" spans="1:11" s="42" customFormat="1" ht="11.25" customHeight="1">
      <c r="A80" s="43" t="s">
        <v>63</v>
      </c>
      <c r="B80" s="37"/>
      <c r="C80" s="38">
        <v>2138</v>
      </c>
      <c r="D80" s="38">
        <v>2333</v>
      </c>
      <c r="E80" s="38">
        <v>2616</v>
      </c>
      <c r="F80" s="39">
        <v>112.13030432918988</v>
      </c>
      <c r="G80" s="40"/>
      <c r="H80" s="152">
        <v>43.4</v>
      </c>
      <c r="I80" s="153">
        <v>57.962999999999994</v>
      </c>
      <c r="J80" s="153">
        <v>57.287</v>
      </c>
      <c r="K80" s="41">
        <v>98.83373876438418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25599</v>
      </c>
      <c r="D87" s="53">
        <v>27522</v>
      </c>
      <c r="E87" s="53">
        <v>32215</v>
      </c>
      <c r="F87" s="54">
        <f>IF(D87&gt;0,100*E87/D87,0)</f>
        <v>117.05181309497856</v>
      </c>
      <c r="G87" s="40"/>
      <c r="H87" s="156">
        <v>452.1719999999999</v>
      </c>
      <c r="I87" s="157">
        <v>478.659</v>
      </c>
      <c r="J87" s="157">
        <v>527.683</v>
      </c>
      <c r="K87" s="54">
        <f>IF(I87&gt;0,100*J87/I87,0)</f>
        <v>110.24194677212797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6" zoomScaleSheetLayoutView="96" zoomScalePageLayoutView="0" workbookViewId="0" topLeftCell="A6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>
        <v>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37</v>
      </c>
      <c r="D9" s="30">
        <v>22</v>
      </c>
      <c r="E9" s="30">
        <v>30</v>
      </c>
      <c r="F9" s="31"/>
      <c r="G9" s="31"/>
      <c r="H9" s="151">
        <v>2.594</v>
      </c>
      <c r="I9" s="151">
        <v>1.612</v>
      </c>
      <c r="J9" s="151">
        <v>2.104</v>
      </c>
      <c r="K9" s="32"/>
    </row>
    <row r="10" spans="1:11" s="33" customFormat="1" ht="11.25" customHeight="1">
      <c r="A10" s="35" t="s">
        <v>8</v>
      </c>
      <c r="B10" s="29"/>
      <c r="C10" s="30">
        <v>23</v>
      </c>
      <c r="D10" s="30">
        <v>20</v>
      </c>
      <c r="E10" s="30">
        <v>22</v>
      </c>
      <c r="F10" s="31"/>
      <c r="G10" s="31"/>
      <c r="H10" s="151">
        <v>1.595</v>
      </c>
      <c r="I10" s="151">
        <v>1.591</v>
      </c>
      <c r="J10" s="151">
        <v>1.524</v>
      </c>
      <c r="K10" s="32"/>
    </row>
    <row r="11" spans="1:11" s="33" customFormat="1" ht="11.25" customHeight="1">
      <c r="A11" s="28" t="s">
        <v>9</v>
      </c>
      <c r="B11" s="29"/>
      <c r="C11" s="30">
        <v>29</v>
      </c>
      <c r="D11" s="30">
        <v>22</v>
      </c>
      <c r="E11" s="30">
        <v>23</v>
      </c>
      <c r="F11" s="31"/>
      <c r="G11" s="31"/>
      <c r="H11" s="151">
        <v>1.45</v>
      </c>
      <c r="I11" s="151">
        <v>1.369</v>
      </c>
      <c r="J11" s="151">
        <v>1.38</v>
      </c>
      <c r="K11" s="32"/>
    </row>
    <row r="12" spans="1:11" s="33" customFormat="1" ht="11.25" customHeight="1">
      <c r="A12" s="35" t="s">
        <v>10</v>
      </c>
      <c r="B12" s="29"/>
      <c r="C12" s="30">
        <v>24</v>
      </c>
      <c r="D12" s="30">
        <v>21</v>
      </c>
      <c r="E12" s="30">
        <v>23</v>
      </c>
      <c r="F12" s="31"/>
      <c r="G12" s="31"/>
      <c r="H12" s="151">
        <v>1.566</v>
      </c>
      <c r="I12" s="151">
        <v>1.369</v>
      </c>
      <c r="J12" s="151">
        <v>1.5</v>
      </c>
      <c r="K12" s="32"/>
    </row>
    <row r="13" spans="1:11" s="42" customFormat="1" ht="11.25" customHeight="1">
      <c r="A13" s="36" t="s">
        <v>11</v>
      </c>
      <c r="B13" s="37"/>
      <c r="C13" s="38">
        <v>113</v>
      </c>
      <c r="D13" s="38">
        <v>85</v>
      </c>
      <c r="E13" s="38">
        <v>98</v>
      </c>
      <c r="F13" s="39">
        <v>115.29411764705883</v>
      </c>
      <c r="G13" s="40"/>
      <c r="H13" s="152">
        <v>7.205</v>
      </c>
      <c r="I13" s="153">
        <v>5.941</v>
      </c>
      <c r="J13" s="153">
        <v>6.508</v>
      </c>
      <c r="K13" s="41">
        <v>109.54384783706446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40</v>
      </c>
      <c r="D15" s="38">
        <v>40</v>
      </c>
      <c r="E15" s="38">
        <v>51</v>
      </c>
      <c r="F15" s="39">
        <v>127.5</v>
      </c>
      <c r="G15" s="40"/>
      <c r="H15" s="152">
        <v>0.77</v>
      </c>
      <c r="I15" s="153">
        <v>1.025</v>
      </c>
      <c r="J15" s="153">
        <v>1.025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51">
        <v>0.096</v>
      </c>
      <c r="I19" s="151">
        <v>0.096</v>
      </c>
      <c r="J19" s="151">
        <v>0.096</v>
      </c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>
        <v>6</v>
      </c>
      <c r="F20" s="31"/>
      <c r="G20" s="31"/>
      <c r="H20" s="151">
        <v>0.096</v>
      </c>
      <c r="I20" s="151">
        <v>0.091</v>
      </c>
      <c r="J20" s="151">
        <v>0.091</v>
      </c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40</v>
      </c>
      <c r="E21" s="30">
        <v>40</v>
      </c>
      <c r="F21" s="31"/>
      <c r="G21" s="31"/>
      <c r="H21" s="151">
        <v>0.742</v>
      </c>
      <c r="I21" s="151">
        <v>0.742</v>
      </c>
      <c r="J21" s="151">
        <v>0.668</v>
      </c>
      <c r="K21" s="32"/>
    </row>
    <row r="22" spans="1:11" s="42" customFormat="1" ht="11.25" customHeight="1">
      <c r="A22" s="36" t="s">
        <v>17</v>
      </c>
      <c r="B22" s="37"/>
      <c r="C22" s="38">
        <v>49</v>
      </c>
      <c r="D22" s="38">
        <v>49</v>
      </c>
      <c r="E22" s="38">
        <v>49</v>
      </c>
      <c r="F22" s="39">
        <v>100</v>
      </c>
      <c r="G22" s="40"/>
      <c r="H22" s="152">
        <v>0.9339999999999999</v>
      </c>
      <c r="I22" s="153">
        <v>0.929</v>
      </c>
      <c r="J22" s="153">
        <v>0.855</v>
      </c>
      <c r="K22" s="41">
        <v>92.03444564047362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104</v>
      </c>
      <c r="D24" s="38">
        <v>103</v>
      </c>
      <c r="E24" s="38">
        <v>106</v>
      </c>
      <c r="F24" s="39">
        <v>102.9126213592233</v>
      </c>
      <c r="G24" s="40"/>
      <c r="H24" s="152">
        <v>8.446</v>
      </c>
      <c r="I24" s="153">
        <v>8.564</v>
      </c>
      <c r="J24" s="153">
        <v>8.813</v>
      </c>
      <c r="K24" s="41">
        <f>IF(I24&gt;0,100*J24/I24,0)</f>
        <v>102.90751985053714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23</v>
      </c>
      <c r="D26" s="38">
        <v>23</v>
      </c>
      <c r="E26" s="38">
        <v>25</v>
      </c>
      <c r="F26" s="39">
        <v>108.69565217391305</v>
      </c>
      <c r="G26" s="40"/>
      <c r="H26" s="152">
        <v>1.104</v>
      </c>
      <c r="I26" s="153">
        <v>1.1</v>
      </c>
      <c r="J26" s="153">
        <v>1.1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4</v>
      </c>
      <c r="E28" s="30">
        <v>3</v>
      </c>
      <c r="F28" s="31"/>
      <c r="G28" s="31"/>
      <c r="H28" s="151">
        <v>0.28</v>
      </c>
      <c r="I28" s="151">
        <v>0.169</v>
      </c>
      <c r="J28" s="151">
        <v>0.169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46</v>
      </c>
      <c r="D30" s="30">
        <v>80</v>
      </c>
      <c r="E30" s="30">
        <v>50</v>
      </c>
      <c r="F30" s="31"/>
      <c r="G30" s="31"/>
      <c r="H30" s="151">
        <v>3.278</v>
      </c>
      <c r="I30" s="151">
        <v>3.025</v>
      </c>
      <c r="J30" s="151">
        <v>3.025</v>
      </c>
      <c r="K30" s="32"/>
    </row>
    <row r="31" spans="1:11" s="42" customFormat="1" ht="11.25" customHeight="1">
      <c r="A31" s="43" t="s">
        <v>23</v>
      </c>
      <c r="B31" s="37"/>
      <c r="C31" s="38">
        <v>50</v>
      </c>
      <c r="D31" s="38">
        <v>84</v>
      </c>
      <c r="E31" s="38">
        <v>53</v>
      </c>
      <c r="F31" s="39">
        <v>63.095238095238095</v>
      </c>
      <c r="G31" s="40"/>
      <c r="H31" s="152">
        <v>3.558</v>
      </c>
      <c r="I31" s="153">
        <v>3.194</v>
      </c>
      <c r="J31" s="153">
        <v>3.194</v>
      </c>
      <c r="K31" s="41"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103</v>
      </c>
      <c r="D33" s="30">
        <v>100</v>
      </c>
      <c r="E33" s="30">
        <v>90</v>
      </c>
      <c r="F33" s="31"/>
      <c r="G33" s="31"/>
      <c r="H33" s="151">
        <v>4.729</v>
      </c>
      <c r="I33" s="151">
        <v>4.6</v>
      </c>
      <c r="J33" s="151">
        <v>4.14</v>
      </c>
      <c r="K33" s="32"/>
    </row>
    <row r="34" spans="1:11" s="33" customFormat="1" ht="11.25" customHeight="1">
      <c r="A34" s="35" t="s">
        <v>25</v>
      </c>
      <c r="B34" s="29"/>
      <c r="C34" s="30">
        <v>53</v>
      </c>
      <c r="D34" s="30">
        <v>50</v>
      </c>
      <c r="E34" s="30">
        <v>40</v>
      </c>
      <c r="F34" s="31"/>
      <c r="G34" s="31"/>
      <c r="H34" s="151">
        <v>1.449</v>
      </c>
      <c r="I34" s="151">
        <v>1.449</v>
      </c>
      <c r="J34" s="151">
        <v>0.159</v>
      </c>
      <c r="K34" s="32"/>
    </row>
    <row r="35" spans="1:11" s="33" customFormat="1" ht="11.25" customHeight="1">
      <c r="A35" s="35" t="s">
        <v>26</v>
      </c>
      <c r="B35" s="29"/>
      <c r="C35" s="30">
        <v>29</v>
      </c>
      <c r="D35" s="30">
        <v>25</v>
      </c>
      <c r="E35" s="30">
        <v>25</v>
      </c>
      <c r="F35" s="31"/>
      <c r="G35" s="31"/>
      <c r="H35" s="151">
        <v>0.793</v>
      </c>
      <c r="I35" s="151">
        <v>0.7</v>
      </c>
      <c r="J35" s="151">
        <v>0.7</v>
      </c>
      <c r="K35" s="32"/>
    </row>
    <row r="36" spans="1:11" s="33" customFormat="1" ht="11.25" customHeight="1">
      <c r="A36" s="35" t="s">
        <v>27</v>
      </c>
      <c r="B36" s="29"/>
      <c r="C36" s="30">
        <v>211</v>
      </c>
      <c r="D36" s="30">
        <v>210</v>
      </c>
      <c r="E36" s="30">
        <v>130</v>
      </c>
      <c r="F36" s="31"/>
      <c r="G36" s="31"/>
      <c r="H36" s="151">
        <v>6.273</v>
      </c>
      <c r="I36" s="151">
        <v>6.2</v>
      </c>
      <c r="J36" s="151">
        <v>3.838</v>
      </c>
      <c r="K36" s="32"/>
    </row>
    <row r="37" spans="1:11" s="42" customFormat="1" ht="11.25" customHeight="1">
      <c r="A37" s="36" t="s">
        <v>28</v>
      </c>
      <c r="B37" s="37"/>
      <c r="C37" s="38">
        <v>396</v>
      </c>
      <c r="D37" s="38">
        <v>385</v>
      </c>
      <c r="E37" s="38">
        <v>285</v>
      </c>
      <c r="F37" s="39">
        <v>74.02597402597402</v>
      </c>
      <c r="G37" s="40"/>
      <c r="H37" s="152">
        <v>13.244</v>
      </c>
      <c r="I37" s="153">
        <v>12.949</v>
      </c>
      <c r="J37" s="153">
        <v>8.837</v>
      </c>
      <c r="K37" s="41">
        <v>68.244652096687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119</v>
      </c>
      <c r="D39" s="38">
        <v>120</v>
      </c>
      <c r="E39" s="38">
        <v>150</v>
      </c>
      <c r="F39" s="39">
        <v>125</v>
      </c>
      <c r="G39" s="40"/>
      <c r="H39" s="152">
        <v>3.194</v>
      </c>
      <c r="I39" s="153">
        <v>3.2</v>
      </c>
      <c r="J39" s="153">
        <v>4.3</v>
      </c>
      <c r="K39" s="41">
        <v>134.375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3</v>
      </c>
      <c r="E43" s="30">
        <v>3</v>
      </c>
      <c r="F43" s="31"/>
      <c r="G43" s="31"/>
      <c r="H43" s="151">
        <v>0.15</v>
      </c>
      <c r="I43" s="151">
        <v>0.075</v>
      </c>
      <c r="J43" s="151">
        <v>0.075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>
        <v>2</v>
      </c>
      <c r="E45" s="30">
        <v>2</v>
      </c>
      <c r="F45" s="31"/>
      <c r="G45" s="31"/>
      <c r="H45" s="151"/>
      <c r="I45" s="151">
        <v>0.044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16</v>
      </c>
      <c r="D46" s="30">
        <v>16</v>
      </c>
      <c r="E46" s="30">
        <v>12</v>
      </c>
      <c r="F46" s="31"/>
      <c r="G46" s="31"/>
      <c r="H46" s="151">
        <v>0.4</v>
      </c>
      <c r="I46" s="151">
        <v>0.384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8</v>
      </c>
      <c r="D47" s="30">
        <v>11</v>
      </c>
      <c r="E47" s="30">
        <v>10</v>
      </c>
      <c r="F47" s="31"/>
      <c r="G47" s="31"/>
      <c r="H47" s="151">
        <v>0.28</v>
      </c>
      <c r="I47" s="151">
        <v>0.55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12</v>
      </c>
      <c r="D48" s="30">
        <v>15</v>
      </c>
      <c r="E48" s="30">
        <v>15</v>
      </c>
      <c r="F48" s="31"/>
      <c r="G48" s="31"/>
      <c r="H48" s="151">
        <v>0.276</v>
      </c>
      <c r="I48" s="151">
        <v>0.345</v>
      </c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>
        <v>11</v>
      </c>
      <c r="E49" s="30">
        <v>10</v>
      </c>
      <c r="F49" s="31"/>
      <c r="G49" s="31"/>
      <c r="H49" s="151"/>
      <c r="I49" s="151">
        <v>0.275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42</v>
      </c>
      <c r="D50" s="38">
        <v>58</v>
      </c>
      <c r="E50" s="38">
        <v>52</v>
      </c>
      <c r="F50" s="39">
        <v>89.65517241379311</v>
      </c>
      <c r="G50" s="40"/>
      <c r="H50" s="152">
        <v>1.106</v>
      </c>
      <c r="I50" s="153">
        <v>1.673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13</v>
      </c>
      <c r="D52" s="38">
        <v>12</v>
      </c>
      <c r="E52" s="38">
        <v>13</v>
      </c>
      <c r="F52" s="39">
        <v>108.33333333333333</v>
      </c>
      <c r="G52" s="40"/>
      <c r="H52" s="152">
        <v>0.403</v>
      </c>
      <c r="I52" s="153">
        <v>0.403</v>
      </c>
      <c r="J52" s="153">
        <v>0.403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>
        <v>27</v>
      </c>
      <c r="D55" s="30">
        <v>17</v>
      </c>
      <c r="E55" s="30">
        <v>17</v>
      </c>
      <c r="F55" s="31"/>
      <c r="G55" s="31"/>
      <c r="H55" s="151">
        <v>0.77</v>
      </c>
      <c r="I55" s="151">
        <v>0.485</v>
      </c>
      <c r="J55" s="151">
        <v>0.485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5</v>
      </c>
      <c r="F56" s="31"/>
      <c r="G56" s="31"/>
      <c r="H56" s="151"/>
      <c r="I56" s="151"/>
      <c r="J56" s="151">
        <v>0.15</v>
      </c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11</v>
      </c>
      <c r="E57" s="30">
        <v>11</v>
      </c>
      <c r="F57" s="31"/>
      <c r="G57" s="31"/>
      <c r="H57" s="151">
        <v>0.08</v>
      </c>
      <c r="I57" s="151">
        <v>0.293</v>
      </c>
      <c r="J57" s="151">
        <v>0.293</v>
      </c>
      <c r="K57" s="32"/>
    </row>
    <row r="58" spans="1:11" s="33" customFormat="1" ht="11.25" customHeight="1">
      <c r="A58" s="35" t="s">
        <v>45</v>
      </c>
      <c r="B58" s="29"/>
      <c r="C58" s="30">
        <v>26</v>
      </c>
      <c r="D58" s="30">
        <v>40</v>
      </c>
      <c r="E58" s="30">
        <v>12</v>
      </c>
      <c r="F58" s="31"/>
      <c r="G58" s="31"/>
      <c r="H58" s="151">
        <v>0.582</v>
      </c>
      <c r="I58" s="151">
        <v>0.294</v>
      </c>
      <c r="J58" s="151">
        <v>0.305</v>
      </c>
      <c r="K58" s="32"/>
    </row>
    <row r="59" spans="1:11" s="42" customFormat="1" ht="11.25" customHeight="1">
      <c r="A59" s="36" t="s">
        <v>46</v>
      </c>
      <c r="B59" s="37"/>
      <c r="C59" s="38">
        <v>57</v>
      </c>
      <c r="D59" s="38">
        <v>68</v>
      </c>
      <c r="E59" s="38">
        <v>45</v>
      </c>
      <c r="F59" s="39">
        <v>66.17647058823529</v>
      </c>
      <c r="G59" s="40"/>
      <c r="H59" s="152">
        <v>1.432</v>
      </c>
      <c r="I59" s="153">
        <v>1.072</v>
      </c>
      <c r="J59" s="153">
        <v>1.2329999999999999</v>
      </c>
      <c r="K59" s="41">
        <v>115.0186567164179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124</v>
      </c>
      <c r="D61" s="30">
        <v>110</v>
      </c>
      <c r="E61" s="30">
        <v>110</v>
      </c>
      <c r="F61" s="31"/>
      <c r="G61" s="31"/>
      <c r="H61" s="151">
        <v>7.025</v>
      </c>
      <c r="I61" s="151">
        <v>6.15</v>
      </c>
      <c r="J61" s="151">
        <v>6.85</v>
      </c>
      <c r="K61" s="32"/>
    </row>
    <row r="62" spans="1:11" s="33" customFormat="1" ht="11.25" customHeight="1">
      <c r="A62" s="35" t="s">
        <v>48</v>
      </c>
      <c r="B62" s="29"/>
      <c r="C62" s="30">
        <v>76</v>
      </c>
      <c r="D62" s="30">
        <v>80</v>
      </c>
      <c r="E62" s="30">
        <v>72</v>
      </c>
      <c r="F62" s="31"/>
      <c r="G62" s="31"/>
      <c r="H62" s="151">
        <v>2.23</v>
      </c>
      <c r="I62" s="151">
        <v>2.342</v>
      </c>
      <c r="J62" s="151">
        <v>2.088</v>
      </c>
      <c r="K62" s="32"/>
    </row>
    <row r="63" spans="1:11" s="33" customFormat="1" ht="11.25" customHeight="1">
      <c r="A63" s="35" t="s">
        <v>49</v>
      </c>
      <c r="B63" s="29"/>
      <c r="C63" s="30">
        <v>206</v>
      </c>
      <c r="D63" s="30">
        <v>206</v>
      </c>
      <c r="E63" s="30">
        <v>202</v>
      </c>
      <c r="F63" s="31"/>
      <c r="G63" s="31"/>
      <c r="H63" s="151">
        <v>6.18</v>
      </c>
      <c r="I63" s="151">
        <v>9.078</v>
      </c>
      <c r="J63" s="151">
        <v>6.06</v>
      </c>
      <c r="K63" s="32"/>
    </row>
    <row r="64" spans="1:11" s="42" customFormat="1" ht="11.25" customHeight="1">
      <c r="A64" s="36" t="s">
        <v>50</v>
      </c>
      <c r="B64" s="37"/>
      <c r="C64" s="38">
        <v>406</v>
      </c>
      <c r="D64" s="38">
        <v>396</v>
      </c>
      <c r="E64" s="38">
        <v>384</v>
      </c>
      <c r="F64" s="39">
        <v>96.96969696969697</v>
      </c>
      <c r="G64" s="40"/>
      <c r="H64" s="152">
        <v>15.435</v>
      </c>
      <c r="I64" s="153">
        <v>17.57</v>
      </c>
      <c r="J64" s="153">
        <v>14.997999999999998</v>
      </c>
      <c r="K64" s="41">
        <v>85.36141149686965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311</v>
      </c>
      <c r="D66" s="38">
        <v>311</v>
      </c>
      <c r="E66" s="38">
        <v>311</v>
      </c>
      <c r="F66" s="39">
        <v>100</v>
      </c>
      <c r="G66" s="40"/>
      <c r="H66" s="152">
        <v>18.23</v>
      </c>
      <c r="I66" s="153">
        <v>16.407</v>
      </c>
      <c r="J66" s="153">
        <v>15.561</v>
      </c>
      <c r="K66" s="41">
        <f>IF(I66&gt;0,100*J66/I66,0)</f>
        <v>94.84366428963247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133</v>
      </c>
      <c r="D68" s="30">
        <v>170</v>
      </c>
      <c r="E68" s="30">
        <v>170</v>
      </c>
      <c r="F68" s="31"/>
      <c r="G68" s="31"/>
      <c r="H68" s="151">
        <v>6.45</v>
      </c>
      <c r="I68" s="151">
        <v>6</v>
      </c>
      <c r="J68" s="151">
        <v>8</v>
      </c>
      <c r="K68" s="32"/>
    </row>
    <row r="69" spans="1:11" s="33" customFormat="1" ht="11.25" customHeight="1">
      <c r="A69" s="35" t="s">
        <v>53</v>
      </c>
      <c r="B69" s="29"/>
      <c r="C69" s="30">
        <v>14</v>
      </c>
      <c r="D69" s="30">
        <v>25</v>
      </c>
      <c r="E69" s="30">
        <v>25</v>
      </c>
      <c r="F69" s="31"/>
      <c r="G69" s="31"/>
      <c r="H69" s="151">
        <v>0.49</v>
      </c>
      <c r="I69" s="151">
        <v>0.85</v>
      </c>
      <c r="J69" s="151">
        <v>0.85</v>
      </c>
      <c r="K69" s="32"/>
    </row>
    <row r="70" spans="1:11" s="42" customFormat="1" ht="11.25" customHeight="1">
      <c r="A70" s="36" t="s">
        <v>54</v>
      </c>
      <c r="B70" s="37"/>
      <c r="C70" s="38">
        <v>147</v>
      </c>
      <c r="D70" s="38">
        <v>195</v>
      </c>
      <c r="E70" s="38">
        <v>195</v>
      </c>
      <c r="F70" s="39">
        <v>100</v>
      </c>
      <c r="G70" s="40"/>
      <c r="H70" s="152">
        <v>6.94</v>
      </c>
      <c r="I70" s="153">
        <v>6.85</v>
      </c>
      <c r="J70" s="153">
        <v>8.85</v>
      </c>
      <c r="K70" s="41">
        <v>129.19708029197082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7630</v>
      </c>
      <c r="D72" s="30">
        <v>7970</v>
      </c>
      <c r="E72" s="30">
        <v>7970</v>
      </c>
      <c r="F72" s="31"/>
      <c r="G72" s="31"/>
      <c r="H72" s="151">
        <v>434.195</v>
      </c>
      <c r="I72" s="151">
        <v>448.975</v>
      </c>
      <c r="J72" s="151">
        <v>448.975</v>
      </c>
      <c r="K72" s="32"/>
    </row>
    <row r="73" spans="1:11" s="33" customFormat="1" ht="11.25" customHeight="1">
      <c r="A73" s="35" t="s">
        <v>56</v>
      </c>
      <c r="B73" s="29"/>
      <c r="C73" s="30">
        <v>205</v>
      </c>
      <c r="D73" s="30">
        <v>205</v>
      </c>
      <c r="E73" s="30">
        <v>157</v>
      </c>
      <c r="F73" s="31"/>
      <c r="G73" s="31"/>
      <c r="H73" s="151">
        <v>9.105</v>
      </c>
      <c r="I73" s="151">
        <v>6.105</v>
      </c>
      <c r="J73" s="151">
        <v>6.105</v>
      </c>
      <c r="K73" s="32"/>
    </row>
    <row r="74" spans="1:11" s="33" customFormat="1" ht="11.25" customHeight="1">
      <c r="A74" s="35" t="s">
        <v>57</v>
      </c>
      <c r="B74" s="29"/>
      <c r="C74" s="30">
        <v>116</v>
      </c>
      <c r="D74" s="30">
        <v>120</v>
      </c>
      <c r="E74" s="30">
        <v>120</v>
      </c>
      <c r="F74" s="31"/>
      <c r="G74" s="31"/>
      <c r="H74" s="151">
        <v>3.896</v>
      </c>
      <c r="I74" s="151">
        <v>4.32</v>
      </c>
      <c r="J74" s="151">
        <v>4.32</v>
      </c>
      <c r="K74" s="32"/>
    </row>
    <row r="75" spans="1:11" s="33" customFormat="1" ht="11.25" customHeight="1">
      <c r="A75" s="35" t="s">
        <v>58</v>
      </c>
      <c r="B75" s="29"/>
      <c r="C75" s="30">
        <v>502</v>
      </c>
      <c r="D75" s="30">
        <v>502</v>
      </c>
      <c r="E75" s="30">
        <v>455</v>
      </c>
      <c r="F75" s="31"/>
      <c r="G75" s="31"/>
      <c r="H75" s="151">
        <v>17.348</v>
      </c>
      <c r="I75" s="151">
        <v>17.348</v>
      </c>
      <c r="J75" s="151">
        <v>16.409</v>
      </c>
      <c r="K75" s="32"/>
    </row>
    <row r="76" spans="1:11" s="33" customFormat="1" ht="11.25" customHeight="1">
      <c r="A76" s="35" t="s">
        <v>59</v>
      </c>
      <c r="B76" s="29"/>
      <c r="C76" s="30">
        <v>25</v>
      </c>
      <c r="D76" s="30">
        <v>20</v>
      </c>
      <c r="E76" s="30">
        <v>20</v>
      </c>
      <c r="F76" s="31"/>
      <c r="G76" s="31"/>
      <c r="H76" s="151">
        <v>0.675</v>
      </c>
      <c r="I76" s="151">
        <v>0.546</v>
      </c>
      <c r="J76" s="151">
        <v>0.546</v>
      </c>
      <c r="K76" s="32"/>
    </row>
    <row r="77" spans="1:11" s="33" customFormat="1" ht="11.25" customHeight="1">
      <c r="A77" s="35" t="s">
        <v>60</v>
      </c>
      <c r="B77" s="29"/>
      <c r="C77" s="30">
        <v>57</v>
      </c>
      <c r="D77" s="30">
        <v>64</v>
      </c>
      <c r="E77" s="30">
        <v>40</v>
      </c>
      <c r="F77" s="31"/>
      <c r="G77" s="31"/>
      <c r="H77" s="151">
        <v>1.71</v>
      </c>
      <c r="I77" s="151">
        <v>1.5</v>
      </c>
      <c r="J77" s="151">
        <v>1.2</v>
      </c>
      <c r="K77" s="32"/>
    </row>
    <row r="78" spans="1:11" s="33" customFormat="1" ht="11.25" customHeight="1">
      <c r="A78" s="35" t="s">
        <v>61</v>
      </c>
      <c r="B78" s="29"/>
      <c r="C78" s="30">
        <v>182</v>
      </c>
      <c r="D78" s="30">
        <v>182</v>
      </c>
      <c r="E78" s="30">
        <v>182</v>
      </c>
      <c r="F78" s="31"/>
      <c r="G78" s="31"/>
      <c r="H78" s="151">
        <v>9.1</v>
      </c>
      <c r="I78" s="151">
        <v>9.1</v>
      </c>
      <c r="J78" s="151">
        <v>9.1</v>
      </c>
      <c r="K78" s="32"/>
    </row>
    <row r="79" spans="1:11" s="33" customFormat="1" ht="11.25" customHeight="1">
      <c r="A79" s="35" t="s">
        <v>62</v>
      </c>
      <c r="B79" s="29"/>
      <c r="C79" s="30">
        <v>56</v>
      </c>
      <c r="D79" s="30">
        <v>59.25300000000001</v>
      </c>
      <c r="E79" s="30">
        <v>59</v>
      </c>
      <c r="F79" s="31"/>
      <c r="G79" s="31"/>
      <c r="H79" s="151">
        <v>1.301</v>
      </c>
      <c r="I79" s="151">
        <v>0.911</v>
      </c>
      <c r="J79" s="151">
        <v>2.37</v>
      </c>
      <c r="K79" s="32"/>
    </row>
    <row r="80" spans="1:11" s="42" customFormat="1" ht="11.25" customHeight="1">
      <c r="A80" s="43" t="s">
        <v>63</v>
      </c>
      <c r="B80" s="37"/>
      <c r="C80" s="38">
        <v>8773</v>
      </c>
      <c r="D80" s="38">
        <v>9122.253</v>
      </c>
      <c r="E80" s="38">
        <v>9003</v>
      </c>
      <c r="F80" s="39">
        <v>98.69272426449912</v>
      </c>
      <c r="G80" s="40"/>
      <c r="H80" s="152">
        <v>477.33000000000004</v>
      </c>
      <c r="I80" s="153">
        <v>488.80500000000006</v>
      </c>
      <c r="J80" s="153">
        <v>489.02500000000003</v>
      </c>
      <c r="K80" s="41">
        <v>100.04500772291608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170</v>
      </c>
      <c r="D82" s="30">
        <v>170</v>
      </c>
      <c r="E82" s="30">
        <v>166</v>
      </c>
      <c r="F82" s="31"/>
      <c r="G82" s="31"/>
      <c r="H82" s="151">
        <v>7.476</v>
      </c>
      <c r="I82" s="151">
        <v>7.476</v>
      </c>
      <c r="J82" s="151">
        <v>7.749</v>
      </c>
      <c r="K82" s="32"/>
    </row>
    <row r="83" spans="1:11" s="33" customFormat="1" ht="11.25" customHeight="1">
      <c r="A83" s="35" t="s">
        <v>65</v>
      </c>
      <c r="B83" s="29"/>
      <c r="C83" s="30">
        <v>268</v>
      </c>
      <c r="D83" s="30">
        <v>268</v>
      </c>
      <c r="E83" s="30">
        <v>240</v>
      </c>
      <c r="F83" s="31"/>
      <c r="G83" s="31"/>
      <c r="H83" s="151">
        <v>14.696</v>
      </c>
      <c r="I83" s="151">
        <v>14.7</v>
      </c>
      <c r="J83" s="151">
        <v>13</v>
      </c>
      <c r="K83" s="32"/>
    </row>
    <row r="84" spans="1:11" s="42" customFormat="1" ht="11.25" customHeight="1">
      <c r="A84" s="36" t="s">
        <v>66</v>
      </c>
      <c r="B84" s="37"/>
      <c r="C84" s="38">
        <v>438</v>
      </c>
      <c r="D84" s="38">
        <v>438</v>
      </c>
      <c r="E84" s="38">
        <v>406</v>
      </c>
      <c r="F84" s="39">
        <v>92.69406392694064</v>
      </c>
      <c r="G84" s="40"/>
      <c r="H84" s="152">
        <v>22.172</v>
      </c>
      <c r="I84" s="153">
        <v>22.176</v>
      </c>
      <c r="J84" s="153">
        <v>20.749</v>
      </c>
      <c r="K84" s="41">
        <v>93.56511544011545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11081</v>
      </c>
      <c r="D87" s="53">
        <v>11489.253</v>
      </c>
      <c r="E87" s="53">
        <v>11226</v>
      </c>
      <c r="F87" s="54">
        <f>IF(D87&gt;0,100*E87/D87,0)</f>
        <v>97.7087022106659</v>
      </c>
      <c r="G87" s="40"/>
      <c r="H87" s="156">
        <v>581.503</v>
      </c>
      <c r="I87" s="157">
        <v>591.8580000000001</v>
      </c>
      <c r="J87" s="157">
        <v>585.5260000000001</v>
      </c>
      <c r="K87" s="54">
        <f>IF(I87&gt;0,100*J87/I87,0)</f>
        <v>98.93014878568846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89" zoomScaleSheetLayoutView="89" zoomScalePageLayoutView="0" workbookViewId="0" topLeftCell="A52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>
        <v>1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34</v>
      </c>
      <c r="D9" s="30">
        <v>30</v>
      </c>
      <c r="E9" s="30">
        <v>30</v>
      </c>
      <c r="F9" s="31"/>
      <c r="G9" s="31"/>
      <c r="H9" s="151">
        <v>0.893</v>
      </c>
      <c r="I9" s="151">
        <v>0.235</v>
      </c>
      <c r="J9" s="151">
        <v>0.235</v>
      </c>
      <c r="K9" s="32"/>
    </row>
    <row r="10" spans="1:11" s="33" customFormat="1" ht="11.25" customHeight="1">
      <c r="A10" s="35" t="s">
        <v>8</v>
      </c>
      <c r="B10" s="29"/>
      <c r="C10" s="30">
        <v>23</v>
      </c>
      <c r="D10" s="30">
        <v>23</v>
      </c>
      <c r="E10" s="30">
        <v>23</v>
      </c>
      <c r="F10" s="31"/>
      <c r="G10" s="31"/>
      <c r="H10" s="151">
        <v>0.604</v>
      </c>
      <c r="I10" s="151">
        <v>0.422</v>
      </c>
      <c r="J10" s="151">
        <v>0.422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21</v>
      </c>
      <c r="E11" s="30">
        <v>21</v>
      </c>
      <c r="F11" s="31"/>
      <c r="G11" s="31"/>
      <c r="H11" s="151">
        <v>0.551</v>
      </c>
      <c r="I11" s="151">
        <v>0.55</v>
      </c>
      <c r="J11" s="151">
        <v>0.551</v>
      </c>
      <c r="K11" s="32"/>
    </row>
    <row r="12" spans="1:11" s="33" customFormat="1" ht="11.25" customHeight="1">
      <c r="A12" s="35" t="s">
        <v>10</v>
      </c>
      <c r="B12" s="29"/>
      <c r="C12" s="30">
        <v>51</v>
      </c>
      <c r="D12" s="30">
        <v>45</v>
      </c>
      <c r="E12" s="30">
        <v>45</v>
      </c>
      <c r="F12" s="31"/>
      <c r="G12" s="31"/>
      <c r="H12" s="151">
        <v>1.224</v>
      </c>
      <c r="I12" s="151">
        <v>1.082</v>
      </c>
      <c r="J12" s="151">
        <v>1.082</v>
      </c>
      <c r="K12" s="32"/>
    </row>
    <row r="13" spans="1:11" s="42" customFormat="1" ht="11.25" customHeight="1">
      <c r="A13" s="36" t="s">
        <v>11</v>
      </c>
      <c r="B13" s="37"/>
      <c r="C13" s="38">
        <v>129</v>
      </c>
      <c r="D13" s="38">
        <v>119</v>
      </c>
      <c r="E13" s="38">
        <v>119</v>
      </c>
      <c r="F13" s="39">
        <v>100</v>
      </c>
      <c r="G13" s="40"/>
      <c r="H13" s="152">
        <v>3.2720000000000002</v>
      </c>
      <c r="I13" s="153">
        <v>2.289</v>
      </c>
      <c r="J13" s="153">
        <v>2.29</v>
      </c>
      <c r="K13" s="41">
        <v>100.04368719965049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3</v>
      </c>
      <c r="D15" s="38">
        <v>3</v>
      </c>
      <c r="E15" s="38">
        <v>3</v>
      </c>
      <c r="F15" s="39">
        <v>100</v>
      </c>
      <c r="G15" s="40"/>
      <c r="H15" s="152">
        <v>0.03</v>
      </c>
      <c r="I15" s="153">
        <v>0.03</v>
      </c>
      <c r="J15" s="153">
        <v>0.021</v>
      </c>
      <c r="K15" s="41">
        <v>70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17</v>
      </c>
      <c r="D19" s="30">
        <v>17</v>
      </c>
      <c r="E19" s="30">
        <v>17</v>
      </c>
      <c r="F19" s="31"/>
      <c r="G19" s="31"/>
      <c r="H19" s="151">
        <v>1.003</v>
      </c>
      <c r="I19" s="151">
        <v>1.003</v>
      </c>
      <c r="J19" s="151"/>
      <c r="K19" s="32"/>
    </row>
    <row r="20" spans="1:11" s="33" customFormat="1" ht="11.25" customHeight="1">
      <c r="A20" s="35" t="s">
        <v>15</v>
      </c>
      <c r="B20" s="29"/>
      <c r="C20" s="30">
        <v>14</v>
      </c>
      <c r="D20" s="30">
        <v>14</v>
      </c>
      <c r="E20" s="30">
        <v>14</v>
      </c>
      <c r="F20" s="31"/>
      <c r="G20" s="31"/>
      <c r="H20" s="151">
        <v>0.287</v>
      </c>
      <c r="I20" s="151">
        <v>0.285</v>
      </c>
      <c r="J20" s="151"/>
      <c r="K20" s="32"/>
    </row>
    <row r="21" spans="1:11" s="33" customFormat="1" ht="11.25" customHeight="1">
      <c r="A21" s="35" t="s">
        <v>16</v>
      </c>
      <c r="B21" s="29"/>
      <c r="C21" s="30">
        <v>12</v>
      </c>
      <c r="D21" s="30">
        <v>12</v>
      </c>
      <c r="E21" s="30">
        <v>12</v>
      </c>
      <c r="F21" s="31"/>
      <c r="G21" s="31"/>
      <c r="H21" s="151">
        <v>0.215</v>
      </c>
      <c r="I21" s="151">
        <v>0.215</v>
      </c>
      <c r="J21" s="151"/>
      <c r="K21" s="32"/>
    </row>
    <row r="22" spans="1:11" s="42" customFormat="1" ht="11.25" customHeight="1">
      <c r="A22" s="36" t="s">
        <v>17</v>
      </c>
      <c r="B22" s="37"/>
      <c r="C22" s="38">
        <v>43</v>
      </c>
      <c r="D22" s="38">
        <v>43</v>
      </c>
      <c r="E22" s="38">
        <v>43</v>
      </c>
      <c r="F22" s="39">
        <v>100</v>
      </c>
      <c r="G22" s="40"/>
      <c r="H22" s="152">
        <v>1.505</v>
      </c>
      <c r="I22" s="153">
        <v>1.503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13</v>
      </c>
      <c r="D24" s="38">
        <v>13</v>
      </c>
      <c r="E24" s="38">
        <v>15</v>
      </c>
      <c r="F24" s="39">
        <v>115.38461538461539</v>
      </c>
      <c r="G24" s="40"/>
      <c r="H24" s="152">
        <v>1.32</v>
      </c>
      <c r="I24" s="153">
        <v>1.2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92</v>
      </c>
      <c r="D26" s="38">
        <v>100</v>
      </c>
      <c r="E26" s="38">
        <v>100</v>
      </c>
      <c r="F26" s="39">
        <v>100</v>
      </c>
      <c r="G26" s="40"/>
      <c r="H26" s="152">
        <v>9.016</v>
      </c>
      <c r="I26" s="153">
        <v>8</v>
      </c>
      <c r="J26" s="153">
        <v>8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/>
      <c r="E30" s="30"/>
      <c r="F30" s="31"/>
      <c r="G30" s="31"/>
      <c r="H30" s="151">
        <v>0.03</v>
      </c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/>
      <c r="E31" s="38"/>
      <c r="F31" s="39"/>
      <c r="G31" s="40"/>
      <c r="H31" s="152">
        <v>0.03</v>
      </c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63</v>
      </c>
      <c r="D33" s="30">
        <v>60</v>
      </c>
      <c r="E33" s="30">
        <v>70</v>
      </c>
      <c r="F33" s="31"/>
      <c r="G33" s="31"/>
      <c r="H33" s="151">
        <v>1.164</v>
      </c>
      <c r="I33" s="151">
        <v>1.1</v>
      </c>
      <c r="J33" s="151">
        <v>1.1</v>
      </c>
      <c r="K33" s="32"/>
    </row>
    <row r="34" spans="1:11" s="33" customFormat="1" ht="11.25" customHeight="1">
      <c r="A34" s="35" t="s">
        <v>25</v>
      </c>
      <c r="B34" s="29"/>
      <c r="C34" s="30">
        <v>21</v>
      </c>
      <c r="D34" s="30">
        <v>20</v>
      </c>
      <c r="E34" s="30">
        <v>20</v>
      </c>
      <c r="F34" s="31"/>
      <c r="G34" s="31"/>
      <c r="H34" s="151">
        <v>0.466</v>
      </c>
      <c r="I34" s="151">
        <v>0.45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11</v>
      </c>
      <c r="D35" s="30">
        <v>8</v>
      </c>
      <c r="E35" s="30">
        <v>5</v>
      </c>
      <c r="F35" s="31"/>
      <c r="G35" s="31"/>
      <c r="H35" s="151">
        <v>0.185</v>
      </c>
      <c r="I35" s="151">
        <v>0.15</v>
      </c>
      <c r="J35" s="151">
        <v>0.15</v>
      </c>
      <c r="K35" s="32"/>
    </row>
    <row r="36" spans="1:11" s="33" customFormat="1" ht="11.25" customHeight="1">
      <c r="A36" s="35" t="s">
        <v>27</v>
      </c>
      <c r="B36" s="29"/>
      <c r="C36" s="30">
        <v>10</v>
      </c>
      <c r="D36" s="30">
        <v>10</v>
      </c>
      <c r="E36" s="30">
        <v>6</v>
      </c>
      <c r="F36" s="31"/>
      <c r="G36" s="31"/>
      <c r="H36" s="151">
        <v>0.16</v>
      </c>
      <c r="I36" s="151">
        <v>0.256</v>
      </c>
      <c r="J36" s="151">
        <v>0.288</v>
      </c>
      <c r="K36" s="32"/>
    </row>
    <row r="37" spans="1:11" s="42" customFormat="1" ht="11.25" customHeight="1">
      <c r="A37" s="36" t="s">
        <v>28</v>
      </c>
      <c r="B37" s="37"/>
      <c r="C37" s="38">
        <v>105</v>
      </c>
      <c r="D37" s="38">
        <v>98</v>
      </c>
      <c r="E37" s="38">
        <v>101</v>
      </c>
      <c r="F37" s="39">
        <v>103.06122448979592</v>
      </c>
      <c r="G37" s="40"/>
      <c r="H37" s="152">
        <v>1.9749999999999999</v>
      </c>
      <c r="I37" s="153">
        <v>1.956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70</v>
      </c>
      <c r="D39" s="38">
        <v>70</v>
      </c>
      <c r="E39" s="38">
        <v>50</v>
      </c>
      <c r="F39" s="39">
        <v>71.42857142857143</v>
      </c>
      <c r="G39" s="40"/>
      <c r="H39" s="152">
        <v>1.217</v>
      </c>
      <c r="I39" s="153">
        <v>1.2</v>
      </c>
      <c r="J39" s="153">
        <v>0.97</v>
      </c>
      <c r="K39" s="41">
        <v>80.83333333333334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146</v>
      </c>
      <c r="D41" s="30">
        <v>202</v>
      </c>
      <c r="E41" s="30">
        <v>200</v>
      </c>
      <c r="F41" s="31"/>
      <c r="G41" s="31"/>
      <c r="H41" s="151">
        <v>10.22</v>
      </c>
      <c r="I41" s="151">
        <v>14.14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37</v>
      </c>
      <c r="D42" s="30">
        <v>23</v>
      </c>
      <c r="E42" s="30">
        <v>24</v>
      </c>
      <c r="F42" s="31"/>
      <c r="G42" s="31"/>
      <c r="H42" s="151">
        <v>2.775</v>
      </c>
      <c r="I42" s="151">
        <v>1.725</v>
      </c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20</v>
      </c>
      <c r="E45" s="30">
        <v>15</v>
      </c>
      <c r="F45" s="31"/>
      <c r="G45" s="31"/>
      <c r="H45" s="151">
        <v>0.168</v>
      </c>
      <c r="I45" s="151">
        <v>0.4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1140</v>
      </c>
      <c r="D46" s="30">
        <v>1105</v>
      </c>
      <c r="E46" s="30">
        <v>1105</v>
      </c>
      <c r="F46" s="31"/>
      <c r="G46" s="31"/>
      <c r="H46" s="151">
        <v>79.8</v>
      </c>
      <c r="I46" s="151">
        <v>77.35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48</v>
      </c>
      <c r="D47" s="30">
        <v>50</v>
      </c>
      <c r="E47" s="30">
        <v>45</v>
      </c>
      <c r="F47" s="31"/>
      <c r="G47" s="31"/>
      <c r="H47" s="151">
        <v>2.592</v>
      </c>
      <c r="I47" s="151">
        <v>2.75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1300</v>
      </c>
      <c r="D48" s="30">
        <v>1300</v>
      </c>
      <c r="E48" s="30">
        <v>1300</v>
      </c>
      <c r="F48" s="31"/>
      <c r="G48" s="31"/>
      <c r="H48" s="151">
        <v>97.5</v>
      </c>
      <c r="I48" s="151">
        <v>84.5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20</v>
      </c>
      <c r="D49" s="30">
        <v>23</v>
      </c>
      <c r="E49" s="30">
        <v>30</v>
      </c>
      <c r="F49" s="31"/>
      <c r="G49" s="31"/>
      <c r="H49" s="151">
        <v>1.3</v>
      </c>
      <c r="I49" s="151">
        <v>1.885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2698</v>
      </c>
      <c r="D50" s="38">
        <v>2723</v>
      </c>
      <c r="E50" s="38">
        <v>2719</v>
      </c>
      <c r="F50" s="39">
        <v>99.8531031950055</v>
      </c>
      <c r="G50" s="40"/>
      <c r="H50" s="152">
        <v>194.35500000000002</v>
      </c>
      <c r="I50" s="153">
        <v>182.75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4</v>
      </c>
      <c r="D52" s="38">
        <v>4</v>
      </c>
      <c r="E52" s="38">
        <v>4</v>
      </c>
      <c r="F52" s="39">
        <v>100</v>
      </c>
      <c r="G52" s="40"/>
      <c r="H52" s="152">
        <v>0.128</v>
      </c>
      <c r="I52" s="153">
        <v>0.128</v>
      </c>
      <c r="J52" s="153">
        <v>0.128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230</v>
      </c>
      <c r="D54" s="30">
        <v>300</v>
      </c>
      <c r="E54" s="30">
        <v>325</v>
      </c>
      <c r="F54" s="31"/>
      <c r="G54" s="31"/>
      <c r="H54" s="151">
        <v>11.96</v>
      </c>
      <c r="I54" s="151">
        <v>18</v>
      </c>
      <c r="J54" s="151">
        <v>18.85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1</v>
      </c>
      <c r="E55" s="30">
        <v>1</v>
      </c>
      <c r="F55" s="31"/>
      <c r="G55" s="31"/>
      <c r="H55" s="151">
        <v>0.16</v>
      </c>
      <c r="I55" s="151">
        <v>0.04</v>
      </c>
      <c r="J55" s="151">
        <v>0.04</v>
      </c>
      <c r="K55" s="32"/>
    </row>
    <row r="56" spans="1:11" s="33" customFormat="1" ht="11.25" customHeight="1">
      <c r="A56" s="35" t="s">
        <v>43</v>
      </c>
      <c r="B56" s="29"/>
      <c r="C56" s="30">
        <v>3</v>
      </c>
      <c r="D56" s="30">
        <v>4</v>
      </c>
      <c r="E56" s="30">
        <v>12</v>
      </c>
      <c r="F56" s="31"/>
      <c r="G56" s="31"/>
      <c r="H56" s="151">
        <v>0.175</v>
      </c>
      <c r="I56" s="151">
        <v>0.17</v>
      </c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104</v>
      </c>
      <c r="D58" s="30">
        <v>86</v>
      </c>
      <c r="E58" s="30">
        <v>82</v>
      </c>
      <c r="F58" s="31"/>
      <c r="G58" s="31"/>
      <c r="H58" s="151">
        <v>3.432</v>
      </c>
      <c r="I58" s="151">
        <v>3.87</v>
      </c>
      <c r="J58" s="151">
        <v>3.936</v>
      </c>
      <c r="K58" s="32"/>
    </row>
    <row r="59" spans="1:11" s="42" customFormat="1" ht="11.25" customHeight="1">
      <c r="A59" s="36" t="s">
        <v>46</v>
      </c>
      <c r="B59" s="37"/>
      <c r="C59" s="38">
        <v>341</v>
      </c>
      <c r="D59" s="38">
        <v>391</v>
      </c>
      <c r="E59" s="38">
        <v>420</v>
      </c>
      <c r="F59" s="39">
        <v>107.41687979539643</v>
      </c>
      <c r="G59" s="40"/>
      <c r="H59" s="152">
        <v>15.727000000000002</v>
      </c>
      <c r="I59" s="153">
        <v>22.080000000000002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166</v>
      </c>
      <c r="D61" s="30">
        <v>150</v>
      </c>
      <c r="E61" s="30">
        <v>150</v>
      </c>
      <c r="F61" s="31"/>
      <c r="G61" s="31"/>
      <c r="H61" s="151">
        <v>10.458</v>
      </c>
      <c r="I61" s="151">
        <v>7.2</v>
      </c>
      <c r="J61" s="151">
        <v>8.7</v>
      </c>
      <c r="K61" s="32"/>
    </row>
    <row r="62" spans="1:11" s="33" customFormat="1" ht="11.25" customHeight="1">
      <c r="A62" s="35" t="s">
        <v>48</v>
      </c>
      <c r="B62" s="29"/>
      <c r="C62" s="30">
        <v>12</v>
      </c>
      <c r="D62" s="30">
        <v>15</v>
      </c>
      <c r="E62" s="30">
        <v>9</v>
      </c>
      <c r="F62" s="31"/>
      <c r="G62" s="31"/>
      <c r="H62" s="151">
        <v>0.3</v>
      </c>
      <c r="I62" s="151">
        <v>0.375</v>
      </c>
      <c r="J62" s="151">
        <v>0.225</v>
      </c>
      <c r="K62" s="32"/>
    </row>
    <row r="63" spans="1:11" s="33" customFormat="1" ht="11.25" customHeight="1">
      <c r="A63" s="35" t="s">
        <v>49</v>
      </c>
      <c r="B63" s="29"/>
      <c r="C63" s="30">
        <v>9</v>
      </c>
      <c r="D63" s="30">
        <v>5</v>
      </c>
      <c r="E63" s="30">
        <v>5</v>
      </c>
      <c r="F63" s="31"/>
      <c r="G63" s="31"/>
      <c r="H63" s="151">
        <v>0.45</v>
      </c>
      <c r="I63" s="151">
        <v>0.25</v>
      </c>
      <c r="J63" s="151">
        <v>0.25</v>
      </c>
      <c r="K63" s="32"/>
    </row>
    <row r="64" spans="1:11" s="42" customFormat="1" ht="11.25" customHeight="1">
      <c r="A64" s="36" t="s">
        <v>50</v>
      </c>
      <c r="B64" s="37"/>
      <c r="C64" s="38">
        <v>187</v>
      </c>
      <c r="D64" s="38">
        <v>170</v>
      </c>
      <c r="E64" s="38">
        <v>164</v>
      </c>
      <c r="F64" s="39">
        <v>96.47058823529412</v>
      </c>
      <c r="G64" s="40"/>
      <c r="H64" s="152">
        <v>11.208</v>
      </c>
      <c r="I64" s="153">
        <v>7.825</v>
      </c>
      <c r="J64" s="153">
        <v>9.174999999999999</v>
      </c>
      <c r="K64" s="41">
        <v>117.25239616613416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30</v>
      </c>
      <c r="D66" s="38">
        <v>30</v>
      </c>
      <c r="E66" s="38">
        <v>36</v>
      </c>
      <c r="F66" s="39">
        <v>120</v>
      </c>
      <c r="G66" s="40"/>
      <c r="H66" s="152">
        <v>1.245</v>
      </c>
      <c r="I66" s="153">
        <v>1.245</v>
      </c>
      <c r="J66" s="153">
        <v>1.245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>
        <v>0</v>
      </c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>
        <v>1800</v>
      </c>
      <c r="D73" s="30">
        <v>1800</v>
      </c>
      <c r="E73" s="30">
        <v>1568</v>
      </c>
      <c r="F73" s="31"/>
      <c r="G73" s="31"/>
      <c r="H73" s="151">
        <v>117.101</v>
      </c>
      <c r="I73" s="151">
        <v>108</v>
      </c>
      <c r="J73" s="151">
        <v>108</v>
      </c>
      <c r="K73" s="32"/>
    </row>
    <row r="74" spans="1:11" s="33" customFormat="1" ht="11.25" customHeight="1">
      <c r="A74" s="35" t="s">
        <v>57</v>
      </c>
      <c r="B74" s="29"/>
      <c r="C74" s="30">
        <v>166</v>
      </c>
      <c r="D74" s="30">
        <v>170</v>
      </c>
      <c r="E74" s="30">
        <v>160</v>
      </c>
      <c r="F74" s="31"/>
      <c r="G74" s="31"/>
      <c r="H74" s="151">
        <v>6.64</v>
      </c>
      <c r="I74" s="151">
        <v>5.95</v>
      </c>
      <c r="J74" s="151">
        <v>5.6</v>
      </c>
      <c r="K74" s="32"/>
    </row>
    <row r="75" spans="1:11" s="33" customFormat="1" ht="11.25" customHeight="1">
      <c r="A75" s="35" t="s">
        <v>58</v>
      </c>
      <c r="B75" s="29"/>
      <c r="C75" s="30">
        <v>10</v>
      </c>
      <c r="D75" s="30">
        <v>10</v>
      </c>
      <c r="E75" s="30">
        <v>7</v>
      </c>
      <c r="F75" s="31"/>
      <c r="G75" s="31"/>
      <c r="H75" s="151">
        <v>0.358</v>
      </c>
      <c r="I75" s="151">
        <v>0.358</v>
      </c>
      <c r="J75" s="151">
        <v>0.358</v>
      </c>
      <c r="K75" s="32"/>
    </row>
    <row r="76" spans="1:11" s="33" customFormat="1" ht="11.25" customHeight="1">
      <c r="A76" s="35" t="s">
        <v>59</v>
      </c>
      <c r="B76" s="29"/>
      <c r="C76" s="30">
        <v>35</v>
      </c>
      <c r="D76" s="30">
        <v>35</v>
      </c>
      <c r="E76" s="30">
        <v>42</v>
      </c>
      <c r="F76" s="31"/>
      <c r="G76" s="31"/>
      <c r="H76" s="151">
        <v>1.838</v>
      </c>
      <c r="I76" s="151">
        <v>2.1</v>
      </c>
      <c r="J76" s="151">
        <v>2.1</v>
      </c>
      <c r="K76" s="32"/>
    </row>
    <row r="77" spans="1:11" s="33" customFormat="1" ht="11.25" customHeight="1">
      <c r="A77" s="35" t="s">
        <v>60</v>
      </c>
      <c r="B77" s="29"/>
      <c r="C77" s="30">
        <v>7</v>
      </c>
      <c r="D77" s="30">
        <v>2</v>
      </c>
      <c r="E77" s="30">
        <v>7</v>
      </c>
      <c r="F77" s="31"/>
      <c r="G77" s="31"/>
      <c r="H77" s="151">
        <v>0.175</v>
      </c>
      <c r="I77" s="151">
        <v>0.04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65</v>
      </c>
      <c r="D78" s="30">
        <v>65</v>
      </c>
      <c r="E78" s="30">
        <v>65</v>
      </c>
      <c r="F78" s="31"/>
      <c r="G78" s="31"/>
      <c r="H78" s="151">
        <v>1.918</v>
      </c>
      <c r="I78" s="151">
        <v>1.95</v>
      </c>
      <c r="J78" s="151">
        <v>1.95</v>
      </c>
      <c r="K78" s="32"/>
    </row>
    <row r="79" spans="1:11" s="33" customFormat="1" ht="11.25" customHeight="1">
      <c r="A79" s="35" t="s">
        <v>62</v>
      </c>
      <c r="B79" s="29"/>
      <c r="C79" s="30">
        <v>672</v>
      </c>
      <c r="D79" s="30">
        <v>681.846</v>
      </c>
      <c r="E79" s="30">
        <v>682</v>
      </c>
      <c r="F79" s="31"/>
      <c r="G79" s="31"/>
      <c r="H79" s="151">
        <v>28.4</v>
      </c>
      <c r="I79" s="151">
        <v>31.917</v>
      </c>
      <c r="J79" s="151">
        <v>26.869</v>
      </c>
      <c r="K79" s="32"/>
    </row>
    <row r="80" spans="1:11" s="42" customFormat="1" ht="11.25" customHeight="1">
      <c r="A80" s="43" t="s">
        <v>63</v>
      </c>
      <c r="B80" s="37"/>
      <c r="C80" s="38">
        <v>2755</v>
      </c>
      <c r="D80" s="38">
        <v>2763.846</v>
      </c>
      <c r="E80" s="38">
        <v>2531</v>
      </c>
      <c r="F80" s="39">
        <v>91.57529037435516</v>
      </c>
      <c r="G80" s="40"/>
      <c r="H80" s="152">
        <v>156.43</v>
      </c>
      <c r="I80" s="153">
        <v>150.315</v>
      </c>
      <c r="J80" s="153">
        <v>144.877</v>
      </c>
      <c r="K80" s="41">
        <v>96.38226391245053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97</v>
      </c>
      <c r="D82" s="30">
        <v>97</v>
      </c>
      <c r="E82" s="30">
        <v>99</v>
      </c>
      <c r="F82" s="31"/>
      <c r="G82" s="31"/>
      <c r="H82" s="151">
        <v>3.406</v>
      </c>
      <c r="I82" s="151">
        <v>3.406</v>
      </c>
      <c r="J82" s="151">
        <v>3.406</v>
      </c>
      <c r="K82" s="32"/>
    </row>
    <row r="83" spans="1:11" s="33" customFormat="1" ht="11.25" customHeight="1">
      <c r="A83" s="35" t="s">
        <v>65</v>
      </c>
      <c r="B83" s="29"/>
      <c r="C83" s="30">
        <v>137</v>
      </c>
      <c r="D83" s="30">
        <v>137</v>
      </c>
      <c r="E83" s="30">
        <v>130</v>
      </c>
      <c r="F83" s="31"/>
      <c r="G83" s="31"/>
      <c r="H83" s="151">
        <v>4.098</v>
      </c>
      <c r="I83" s="151">
        <v>4.098</v>
      </c>
      <c r="J83" s="151">
        <v>4</v>
      </c>
      <c r="K83" s="32"/>
    </row>
    <row r="84" spans="1:11" s="42" customFormat="1" ht="11.25" customHeight="1">
      <c r="A84" s="36" t="s">
        <v>66</v>
      </c>
      <c r="B84" s="37"/>
      <c r="C84" s="38">
        <v>234</v>
      </c>
      <c r="D84" s="38">
        <v>234</v>
      </c>
      <c r="E84" s="38">
        <v>229</v>
      </c>
      <c r="F84" s="39">
        <v>97.86324786324786</v>
      </c>
      <c r="G84" s="40"/>
      <c r="H84" s="152">
        <v>7.504</v>
      </c>
      <c r="I84" s="153">
        <v>7.504</v>
      </c>
      <c r="J84" s="153">
        <v>7.406000000000001</v>
      </c>
      <c r="K84" s="41">
        <v>98.69402985074628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6705</v>
      </c>
      <c r="D87" s="53">
        <v>6761.846</v>
      </c>
      <c r="E87" s="53">
        <v>6534</v>
      </c>
      <c r="F87" s="54">
        <f>IF(D87&gt;0,100*E87/D87,0)</f>
        <v>96.6304171967241</v>
      </c>
      <c r="G87" s="40"/>
      <c r="H87" s="156">
        <v>404.96200000000005</v>
      </c>
      <c r="I87" s="157">
        <v>388.025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112" zoomScaleSheetLayoutView="112" zoomScalePageLayoutView="0" workbookViewId="0" topLeftCell="A1">
      <selection activeCell="F88" sqref="F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263</v>
      </c>
      <c r="I7" s="21" t="s">
        <v>263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>
        <v>1.086</v>
      </c>
      <c r="I9" s="151">
        <v>1.088</v>
      </c>
      <c r="J9" s="151">
        <v>1.025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>
        <v>0.029</v>
      </c>
      <c r="I10" s="151">
        <v>0.028</v>
      </c>
      <c r="J10" s="151">
        <v>0.027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>
        <v>0.051</v>
      </c>
      <c r="I11" s="151">
        <v>0.05</v>
      </c>
      <c r="J11" s="151">
        <v>0.04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>
        <v>0.435</v>
      </c>
      <c r="I12" s="151">
        <v>0.433</v>
      </c>
      <c r="J12" s="151">
        <v>0.393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>
        <v>1.601</v>
      </c>
      <c r="I13" s="153">
        <v>1.5990000000000002</v>
      </c>
      <c r="J13" s="153">
        <v>1.4849999999999999</v>
      </c>
      <c r="K13" s="41">
        <v>92.87054409005627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>
        <v>0.036</v>
      </c>
      <c r="I33" s="151">
        <v>0.106</v>
      </c>
      <c r="J33" s="151">
        <v>0.1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38.501</v>
      </c>
      <c r="I36" s="151">
        <v>51.25</v>
      </c>
      <c r="J36" s="151">
        <v>28.888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38.537</v>
      </c>
      <c r="I37" s="153">
        <v>51.356</v>
      </c>
      <c r="J37" s="153">
        <v>28.988000000000003</v>
      </c>
      <c r="K37" s="41">
        <v>56.445206012929354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9.5</v>
      </c>
      <c r="I39" s="153">
        <v>9.925</v>
      </c>
      <c r="J39" s="153">
        <v>10.92</v>
      </c>
      <c r="K39" s="41">
        <v>110.02518891687657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>
        <v>0.006</v>
      </c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>
        <v>0.075</v>
      </c>
      <c r="I45" s="151">
        <v>0.075</v>
      </c>
      <c r="J45" s="151">
        <v>0.075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0.081</v>
      </c>
      <c r="I50" s="153">
        <v>0.075</v>
      </c>
      <c r="J50" s="153">
        <v>0.075</v>
      </c>
      <c r="K50" s="41">
        <v>100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267.022</v>
      </c>
      <c r="I61" s="151">
        <v>287.197</v>
      </c>
      <c r="J61" s="151">
        <v>174.647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110.381</v>
      </c>
      <c r="I62" s="151">
        <v>138.823</v>
      </c>
      <c r="J62" s="151">
        <v>111.504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1177.769</v>
      </c>
      <c r="I63" s="151">
        <v>1427.64</v>
      </c>
      <c r="J63" s="151">
        <v>1214.454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1555.172</v>
      </c>
      <c r="I64" s="153">
        <v>1853.66</v>
      </c>
      <c r="J64" s="153">
        <v>1500.605</v>
      </c>
      <c r="K64" s="41">
        <v>80.95362687871562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136.206</v>
      </c>
      <c r="I66" s="153">
        <v>149.421</v>
      </c>
      <c r="J66" s="153">
        <v>137.79</v>
      </c>
      <c r="K66" s="41">
        <v>92.21595358082197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>
        <v>0.38</v>
      </c>
      <c r="I68" s="151">
        <v>0.33</v>
      </c>
      <c r="J68" s="151">
        <v>0.8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>
        <v>0.036</v>
      </c>
      <c r="I69" s="151">
        <v>0.035</v>
      </c>
      <c r="J69" s="151">
        <v>0.03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>
        <v>0.416</v>
      </c>
      <c r="I70" s="153">
        <v>0.365</v>
      </c>
      <c r="J70" s="153">
        <v>0.8300000000000001</v>
      </c>
      <c r="K70" s="41">
        <v>227.39726027397262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101.346</v>
      </c>
      <c r="I72" s="151">
        <v>112.081</v>
      </c>
      <c r="J72" s="151">
        <v>106.235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46.778</v>
      </c>
      <c r="I73" s="151">
        <v>49.342</v>
      </c>
      <c r="J73" s="151">
        <v>40.769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215.761</v>
      </c>
      <c r="I74" s="151">
        <v>248.472</v>
      </c>
      <c r="J74" s="151">
        <v>266.076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11.485</v>
      </c>
      <c r="I75" s="151">
        <v>15.834</v>
      </c>
      <c r="J75" s="151">
        <v>14.644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262.021</v>
      </c>
      <c r="I76" s="151">
        <v>347.579</v>
      </c>
      <c r="J76" s="151">
        <v>332.496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>
        <v>0.035</v>
      </c>
      <c r="I77" s="151">
        <v>0.018</v>
      </c>
      <c r="J77" s="151">
        <v>0.018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77.842</v>
      </c>
      <c r="I78" s="151">
        <v>53.739</v>
      </c>
      <c r="J78" s="151">
        <v>102.335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614.693</v>
      </c>
      <c r="I79" s="151">
        <v>746.803</v>
      </c>
      <c r="J79" s="151">
        <v>778.492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1329.961</v>
      </c>
      <c r="I80" s="153">
        <v>1573.868</v>
      </c>
      <c r="J80" s="153">
        <v>1641.065</v>
      </c>
      <c r="K80" s="41">
        <v>104.26954484111755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10.304</v>
      </c>
      <c r="I82" s="151">
        <v>10.043</v>
      </c>
      <c r="J82" s="151">
        <v>10.043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5</v>
      </c>
      <c r="I83" s="151">
        <v>4.445</v>
      </c>
      <c r="J83" s="151">
        <v>3.7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15.304</v>
      </c>
      <c r="I84" s="153">
        <v>14.488</v>
      </c>
      <c r="J84" s="153">
        <v>13.742999999999999</v>
      </c>
      <c r="K84" s="41">
        <v>94.85781336278299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3086.7780000000002</v>
      </c>
      <c r="I87" s="157">
        <v>3654.7569999999996</v>
      </c>
      <c r="J87" s="157">
        <v>3335.5009999999997</v>
      </c>
      <c r="K87" s="54">
        <f>IF(I87&gt;0,100*J87/I87,0)</f>
        <v>91.26464495450723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4" zoomScaleSheetLayoutView="94" zoomScalePageLayoutView="0" workbookViewId="0" topLeftCell="A1">
      <selection activeCell="F88" sqref="F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263</v>
      </c>
      <c r="I7" s="21" t="s">
        <v>263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>
        <v>5.282</v>
      </c>
      <c r="I9" s="151">
        <v>5.281</v>
      </c>
      <c r="J9" s="151">
        <v>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>
        <v>0.129</v>
      </c>
      <c r="I10" s="151">
        <v>0.125</v>
      </c>
      <c r="J10" s="151">
        <v>0.119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>
        <v>0.336</v>
      </c>
      <c r="I11" s="151">
        <v>0.335</v>
      </c>
      <c r="J11" s="151">
        <v>0.3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>
        <v>1.843</v>
      </c>
      <c r="I12" s="151">
        <v>1.841</v>
      </c>
      <c r="J12" s="151">
        <v>1.659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>
        <v>7.59</v>
      </c>
      <c r="I13" s="153">
        <v>7.582</v>
      </c>
      <c r="J13" s="153">
        <v>7.077999999999999</v>
      </c>
      <c r="K13" s="41">
        <v>93.35267739382748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>
        <v>0.082</v>
      </c>
      <c r="I15" s="153">
        <v>0.085</v>
      </c>
      <c r="J15" s="153">
        <v>0.085</v>
      </c>
      <c r="K15" s="41">
        <v>99.99999999999999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>
        <v>0.027</v>
      </c>
      <c r="I17" s="153">
        <v>0.007</v>
      </c>
      <c r="J17" s="153">
        <v>0.064</v>
      </c>
      <c r="K17" s="41">
        <v>914.2857142857143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>
        <v>0.017</v>
      </c>
      <c r="I21" s="151">
        <v>0.018</v>
      </c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>
        <v>0.017</v>
      </c>
      <c r="I22" s="153">
        <v>0.018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>
        <v>0.03</v>
      </c>
      <c r="I33" s="151">
        <v>0.03</v>
      </c>
      <c r="J33" s="151">
        <v>0.03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0.075</v>
      </c>
      <c r="I36" s="151">
        <v>0.125</v>
      </c>
      <c r="J36" s="151">
        <v>0.108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0.105</v>
      </c>
      <c r="I37" s="153">
        <v>0.155</v>
      </c>
      <c r="J37" s="153">
        <v>0.138</v>
      </c>
      <c r="K37" s="41">
        <v>89.03225806451613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1.9</v>
      </c>
      <c r="I39" s="153">
        <v>2.05</v>
      </c>
      <c r="J39" s="153">
        <v>2</v>
      </c>
      <c r="K39" s="41">
        <v>97.5609756097561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>
        <v>0.002</v>
      </c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0.002</v>
      </c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236.665</v>
      </c>
      <c r="I61" s="151">
        <v>292.265</v>
      </c>
      <c r="J61" s="151">
        <v>248.455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0.589</v>
      </c>
      <c r="I62" s="151">
        <v>0.612</v>
      </c>
      <c r="J62" s="151">
        <v>0.509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0.815</v>
      </c>
      <c r="I63" s="151">
        <v>0.997</v>
      </c>
      <c r="J63" s="151">
        <v>1.077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238.069</v>
      </c>
      <c r="I64" s="153">
        <v>293.874</v>
      </c>
      <c r="J64" s="153">
        <v>250.041</v>
      </c>
      <c r="K64" s="41">
        <v>85.08442393678922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416.501</v>
      </c>
      <c r="I66" s="153">
        <v>575</v>
      </c>
      <c r="J66" s="153">
        <v>555.76</v>
      </c>
      <c r="K66" s="41">
        <v>96.65391304347825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32.61</v>
      </c>
      <c r="I72" s="151">
        <v>37.137</v>
      </c>
      <c r="J72" s="151">
        <v>49.042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0.314</v>
      </c>
      <c r="I73" s="151">
        <v>0.329</v>
      </c>
      <c r="J73" s="151">
        <v>0.259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0.189</v>
      </c>
      <c r="I74" s="151">
        <v>0.32</v>
      </c>
      <c r="J74" s="151">
        <v>0.217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0.496</v>
      </c>
      <c r="I75" s="151">
        <v>1.7</v>
      </c>
      <c r="J75" s="151">
        <v>1.358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0.158</v>
      </c>
      <c r="I76" s="151">
        <v>0.29</v>
      </c>
      <c r="J76" s="151">
        <v>0.412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72.815</v>
      </c>
      <c r="I78" s="151">
        <v>73</v>
      </c>
      <c r="J78" s="151">
        <v>65.147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1.732</v>
      </c>
      <c r="I79" s="151">
        <v>1.199</v>
      </c>
      <c r="J79" s="151">
        <v>0.946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108.314</v>
      </c>
      <c r="I80" s="153">
        <v>113.97500000000001</v>
      </c>
      <c r="J80" s="153">
        <v>117.381</v>
      </c>
      <c r="K80" s="41">
        <v>102.98837464356218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2.521</v>
      </c>
      <c r="I82" s="151">
        <v>2.421</v>
      </c>
      <c r="J82" s="151">
        <v>2.421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0.624</v>
      </c>
      <c r="I83" s="151">
        <v>0.728</v>
      </c>
      <c r="J83" s="151">
        <v>0.75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3.145</v>
      </c>
      <c r="I84" s="153">
        <v>3.149</v>
      </c>
      <c r="J84" s="153">
        <v>3.171</v>
      </c>
      <c r="K84" s="41">
        <v>100.69863448713876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775.752</v>
      </c>
      <c r="I87" s="157">
        <v>995.895</v>
      </c>
      <c r="J87" s="157">
        <v>935.718</v>
      </c>
      <c r="K87" s="54">
        <f>IF(I87&gt;0,100*J87/I87,0)</f>
        <v>93.95749551910593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92" zoomScaleSheetLayoutView="92" zoomScalePageLayoutView="0" workbookViewId="0" topLeftCell="A52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>
        <v>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1704</v>
      </c>
      <c r="D9" s="30">
        <v>1209</v>
      </c>
      <c r="E9" s="30">
        <v>1209</v>
      </c>
      <c r="F9" s="31"/>
      <c r="G9" s="31"/>
      <c r="H9" s="151">
        <v>4.601</v>
      </c>
      <c r="I9" s="151">
        <v>4.44</v>
      </c>
      <c r="J9" s="151">
        <v>4.533</v>
      </c>
      <c r="K9" s="32"/>
    </row>
    <row r="10" spans="1:11" s="33" customFormat="1" ht="11.25" customHeight="1">
      <c r="A10" s="35" t="s">
        <v>8</v>
      </c>
      <c r="B10" s="29"/>
      <c r="C10" s="30">
        <v>3783</v>
      </c>
      <c r="D10" s="30">
        <v>1912</v>
      </c>
      <c r="E10" s="30">
        <v>1912</v>
      </c>
      <c r="F10" s="31"/>
      <c r="G10" s="31"/>
      <c r="H10" s="151">
        <v>8.777</v>
      </c>
      <c r="I10" s="151">
        <v>4.4958</v>
      </c>
      <c r="J10" s="151">
        <v>4.436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6645</v>
      </c>
      <c r="E11" s="30">
        <v>7400</v>
      </c>
      <c r="F11" s="31"/>
      <c r="G11" s="31"/>
      <c r="H11" s="151">
        <v>20.857</v>
      </c>
      <c r="I11" s="151">
        <v>14.284</v>
      </c>
      <c r="J11" s="151">
        <v>17.982</v>
      </c>
      <c r="K11" s="32"/>
    </row>
    <row r="12" spans="1:11" s="33" customFormat="1" ht="11.25" customHeight="1">
      <c r="A12" s="35" t="s">
        <v>10</v>
      </c>
      <c r="B12" s="29"/>
      <c r="C12" s="30">
        <v>381</v>
      </c>
      <c r="D12" s="30">
        <v>230</v>
      </c>
      <c r="E12" s="30">
        <v>230</v>
      </c>
      <c r="F12" s="31"/>
      <c r="G12" s="31"/>
      <c r="H12" s="151">
        <v>0.819</v>
      </c>
      <c r="I12" s="151">
        <v>0.489</v>
      </c>
      <c r="J12" s="151">
        <v>0.495</v>
      </c>
      <c r="K12" s="32"/>
    </row>
    <row r="13" spans="1:11" s="42" customFormat="1" ht="11.25" customHeight="1">
      <c r="A13" s="36" t="s">
        <v>11</v>
      </c>
      <c r="B13" s="37"/>
      <c r="C13" s="38">
        <v>14451</v>
      </c>
      <c r="D13" s="38">
        <v>9996</v>
      </c>
      <c r="E13" s="38">
        <v>10751</v>
      </c>
      <c r="F13" s="39">
        <v>107.55302120848339</v>
      </c>
      <c r="G13" s="40"/>
      <c r="H13" s="152">
        <v>35.054</v>
      </c>
      <c r="I13" s="153">
        <v>23.7088</v>
      </c>
      <c r="J13" s="153">
        <v>27.446</v>
      </c>
      <c r="K13" s="41">
        <v>115.76292347145365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45</v>
      </c>
      <c r="E15" s="38">
        <v>35</v>
      </c>
      <c r="F15" s="39">
        <v>77.77777777777777</v>
      </c>
      <c r="G15" s="40"/>
      <c r="H15" s="152">
        <v>0.076</v>
      </c>
      <c r="I15" s="153">
        <v>0.054</v>
      </c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775</v>
      </c>
      <c r="D17" s="38">
        <v>775</v>
      </c>
      <c r="E17" s="38">
        <v>652</v>
      </c>
      <c r="F17" s="39">
        <v>84.12903225806451</v>
      </c>
      <c r="G17" s="40"/>
      <c r="H17" s="152">
        <v>1.899</v>
      </c>
      <c r="I17" s="153">
        <v>0.591</v>
      </c>
      <c r="J17" s="153">
        <v>1.63</v>
      </c>
      <c r="K17" s="41">
        <v>275.8037225042301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25007</v>
      </c>
      <c r="D19" s="30">
        <v>23951</v>
      </c>
      <c r="E19" s="30">
        <v>23951</v>
      </c>
      <c r="F19" s="31"/>
      <c r="G19" s="31"/>
      <c r="H19" s="151">
        <v>161.295</v>
      </c>
      <c r="I19" s="151">
        <v>143.706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25007</v>
      </c>
      <c r="D22" s="38">
        <v>23951</v>
      </c>
      <c r="E22" s="38">
        <v>23951</v>
      </c>
      <c r="F22" s="39">
        <v>100</v>
      </c>
      <c r="G22" s="40"/>
      <c r="H22" s="152">
        <v>161.295</v>
      </c>
      <c r="I22" s="153">
        <v>143.706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76723</v>
      </c>
      <c r="D24" s="38">
        <v>72878</v>
      </c>
      <c r="E24" s="38">
        <v>73500</v>
      </c>
      <c r="F24" s="39">
        <v>100.85348116029529</v>
      </c>
      <c r="G24" s="40"/>
      <c r="H24" s="152">
        <v>421.327</v>
      </c>
      <c r="I24" s="153">
        <v>347.544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30401</v>
      </c>
      <c r="D26" s="38">
        <v>28000</v>
      </c>
      <c r="E26" s="38">
        <v>28500</v>
      </c>
      <c r="F26" s="39">
        <v>101.78571428571429</v>
      </c>
      <c r="G26" s="40"/>
      <c r="H26" s="152">
        <v>165.461</v>
      </c>
      <c r="I26" s="153">
        <v>95</v>
      </c>
      <c r="J26" s="153">
        <v>135</v>
      </c>
      <c r="K26" s="41">
        <v>142.10526315789474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57373</v>
      </c>
      <c r="D28" s="30">
        <v>54055</v>
      </c>
      <c r="E28" s="30">
        <v>53979</v>
      </c>
      <c r="F28" s="31"/>
      <c r="G28" s="31"/>
      <c r="H28" s="151">
        <v>265.787</v>
      </c>
      <c r="I28" s="151">
        <v>219.242</v>
      </c>
      <c r="J28" s="151">
        <v>195.415</v>
      </c>
      <c r="K28" s="32"/>
    </row>
    <row r="29" spans="1:11" s="33" customFormat="1" ht="11.25" customHeight="1">
      <c r="A29" s="35" t="s">
        <v>21</v>
      </c>
      <c r="B29" s="29"/>
      <c r="C29" s="30">
        <v>41102</v>
      </c>
      <c r="D29" s="30">
        <v>37860</v>
      </c>
      <c r="E29" s="30">
        <v>36267</v>
      </c>
      <c r="F29" s="31"/>
      <c r="G29" s="31"/>
      <c r="H29" s="151">
        <v>90.891</v>
      </c>
      <c r="I29" s="151">
        <v>60.618</v>
      </c>
      <c r="J29" s="151">
        <v>64.976</v>
      </c>
      <c r="K29" s="32"/>
    </row>
    <row r="30" spans="1:11" s="33" customFormat="1" ht="11.25" customHeight="1">
      <c r="A30" s="35" t="s">
        <v>22</v>
      </c>
      <c r="B30" s="29"/>
      <c r="C30" s="30">
        <v>52511</v>
      </c>
      <c r="D30" s="30">
        <v>45300</v>
      </c>
      <c r="E30" s="30">
        <v>45000</v>
      </c>
      <c r="F30" s="31"/>
      <c r="G30" s="31"/>
      <c r="H30" s="151">
        <v>198.64</v>
      </c>
      <c r="I30" s="151">
        <v>115.31</v>
      </c>
      <c r="J30" s="151">
        <v>126.258</v>
      </c>
      <c r="K30" s="32"/>
    </row>
    <row r="31" spans="1:11" s="42" customFormat="1" ht="11.25" customHeight="1">
      <c r="A31" s="43" t="s">
        <v>23</v>
      </c>
      <c r="B31" s="37"/>
      <c r="C31" s="38">
        <v>150986</v>
      </c>
      <c r="D31" s="38">
        <v>137215</v>
      </c>
      <c r="E31" s="38">
        <v>135246</v>
      </c>
      <c r="F31" s="39">
        <v>98.56502568961119</v>
      </c>
      <c r="G31" s="40"/>
      <c r="H31" s="152">
        <v>555.318</v>
      </c>
      <c r="I31" s="153">
        <v>395.17</v>
      </c>
      <c r="J31" s="153">
        <v>386.64899999999994</v>
      </c>
      <c r="K31" s="41">
        <v>97.84371283245184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24723</v>
      </c>
      <c r="D33" s="30">
        <v>24900</v>
      </c>
      <c r="E33" s="30">
        <v>22000</v>
      </c>
      <c r="F33" s="31"/>
      <c r="G33" s="31"/>
      <c r="H33" s="151">
        <v>103.149</v>
      </c>
      <c r="I33" s="151">
        <v>86.824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13602</v>
      </c>
      <c r="D34" s="30">
        <v>11400</v>
      </c>
      <c r="E34" s="30">
        <v>11400</v>
      </c>
      <c r="F34" s="31"/>
      <c r="G34" s="31"/>
      <c r="H34" s="151">
        <v>51.747</v>
      </c>
      <c r="I34" s="151">
        <v>32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50590</v>
      </c>
      <c r="D35" s="30">
        <v>45000</v>
      </c>
      <c r="E35" s="30">
        <v>50000</v>
      </c>
      <c r="F35" s="31"/>
      <c r="G35" s="31"/>
      <c r="H35" s="151">
        <v>188.569</v>
      </c>
      <c r="I35" s="151">
        <v>140</v>
      </c>
      <c r="J35" s="151">
        <v>150</v>
      </c>
      <c r="K35" s="32"/>
    </row>
    <row r="36" spans="1:11" s="33" customFormat="1" ht="11.25" customHeight="1">
      <c r="A36" s="35" t="s">
        <v>27</v>
      </c>
      <c r="B36" s="29"/>
      <c r="C36" s="30">
        <v>6533</v>
      </c>
      <c r="D36" s="30">
        <v>6846</v>
      </c>
      <c r="E36" s="30">
        <v>6846</v>
      </c>
      <c r="F36" s="31"/>
      <c r="G36" s="31"/>
      <c r="H36" s="151">
        <v>28.188</v>
      </c>
      <c r="I36" s="151">
        <v>24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95448</v>
      </c>
      <c r="D37" s="38">
        <v>88146</v>
      </c>
      <c r="E37" s="38">
        <v>90246</v>
      </c>
      <c r="F37" s="39">
        <v>102.38241099993193</v>
      </c>
      <c r="G37" s="40"/>
      <c r="H37" s="152">
        <v>371.653</v>
      </c>
      <c r="I37" s="153">
        <v>282.824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5140</v>
      </c>
      <c r="D39" s="38">
        <v>5100</v>
      </c>
      <c r="E39" s="38">
        <v>5415</v>
      </c>
      <c r="F39" s="39">
        <v>106.17647058823529</v>
      </c>
      <c r="G39" s="40"/>
      <c r="H39" s="152">
        <v>8.244</v>
      </c>
      <c r="I39" s="153">
        <v>8.2</v>
      </c>
      <c r="J39" s="153">
        <v>8</v>
      </c>
      <c r="K39" s="41">
        <v>97.5609756097561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38910</v>
      </c>
      <c r="D41" s="30">
        <v>35781</v>
      </c>
      <c r="E41" s="30">
        <v>39000</v>
      </c>
      <c r="F41" s="31"/>
      <c r="G41" s="31"/>
      <c r="H41" s="151">
        <v>126.861</v>
      </c>
      <c r="I41" s="151">
        <v>27.589</v>
      </c>
      <c r="J41" s="151">
        <v>94.136</v>
      </c>
      <c r="K41" s="32"/>
    </row>
    <row r="42" spans="1:11" s="33" customFormat="1" ht="11.25" customHeight="1">
      <c r="A42" s="35" t="s">
        <v>31</v>
      </c>
      <c r="B42" s="29"/>
      <c r="C42" s="30">
        <v>231430</v>
      </c>
      <c r="D42" s="30">
        <v>219392</v>
      </c>
      <c r="E42" s="30">
        <v>216700</v>
      </c>
      <c r="F42" s="31"/>
      <c r="G42" s="31"/>
      <c r="H42" s="151">
        <v>1095.965</v>
      </c>
      <c r="I42" s="151">
        <v>590.404</v>
      </c>
      <c r="J42" s="151">
        <v>937.84</v>
      </c>
      <c r="K42" s="32"/>
    </row>
    <row r="43" spans="1:11" s="33" customFormat="1" ht="11.25" customHeight="1">
      <c r="A43" s="35" t="s">
        <v>32</v>
      </c>
      <c r="B43" s="29"/>
      <c r="C43" s="30">
        <v>58467</v>
      </c>
      <c r="D43" s="30">
        <v>61380</v>
      </c>
      <c r="E43" s="30">
        <v>67000</v>
      </c>
      <c r="F43" s="31"/>
      <c r="G43" s="31"/>
      <c r="H43" s="151">
        <v>290.579</v>
      </c>
      <c r="I43" s="151">
        <v>131.816</v>
      </c>
      <c r="J43" s="151">
        <v>289.6</v>
      </c>
      <c r="K43" s="32"/>
    </row>
    <row r="44" spans="1:11" s="33" customFormat="1" ht="11.25" customHeight="1">
      <c r="A44" s="35" t="s">
        <v>33</v>
      </c>
      <c r="B44" s="29"/>
      <c r="C44" s="30">
        <v>131960</v>
      </c>
      <c r="D44" s="30">
        <v>127661</v>
      </c>
      <c r="E44" s="30">
        <v>127000</v>
      </c>
      <c r="F44" s="31"/>
      <c r="G44" s="31"/>
      <c r="H44" s="151">
        <v>620.744</v>
      </c>
      <c r="I44" s="151">
        <v>193.195</v>
      </c>
      <c r="J44" s="151">
        <v>370.5</v>
      </c>
      <c r="K44" s="32"/>
    </row>
    <row r="45" spans="1:11" s="33" customFormat="1" ht="11.25" customHeight="1">
      <c r="A45" s="35" t="s">
        <v>34</v>
      </c>
      <c r="B45" s="29"/>
      <c r="C45" s="30">
        <v>75219</v>
      </c>
      <c r="D45" s="30">
        <v>59990</v>
      </c>
      <c r="E45" s="30">
        <v>72000</v>
      </c>
      <c r="F45" s="31"/>
      <c r="G45" s="31"/>
      <c r="H45" s="151">
        <v>303.696</v>
      </c>
      <c r="I45" s="151">
        <v>79.834</v>
      </c>
      <c r="J45" s="151">
        <v>236.5</v>
      </c>
      <c r="K45" s="32"/>
    </row>
    <row r="46" spans="1:11" s="33" customFormat="1" ht="11.25" customHeight="1">
      <c r="A46" s="35" t="s">
        <v>35</v>
      </c>
      <c r="B46" s="29"/>
      <c r="C46" s="30">
        <v>74477</v>
      </c>
      <c r="D46" s="30">
        <v>74319</v>
      </c>
      <c r="E46" s="30">
        <v>73870</v>
      </c>
      <c r="F46" s="31"/>
      <c r="G46" s="31"/>
      <c r="H46" s="151">
        <v>246.303</v>
      </c>
      <c r="I46" s="151">
        <v>78.788</v>
      </c>
      <c r="J46" s="151">
        <v>184.675</v>
      </c>
      <c r="K46" s="32"/>
    </row>
    <row r="47" spans="1:11" s="33" customFormat="1" ht="11.25" customHeight="1">
      <c r="A47" s="35" t="s">
        <v>36</v>
      </c>
      <c r="B47" s="29"/>
      <c r="C47" s="30">
        <v>108161</v>
      </c>
      <c r="D47" s="30">
        <v>96081</v>
      </c>
      <c r="E47" s="30">
        <v>94000</v>
      </c>
      <c r="F47" s="31"/>
      <c r="G47" s="31"/>
      <c r="H47" s="151">
        <v>419.148</v>
      </c>
      <c r="I47" s="151">
        <v>172.691</v>
      </c>
      <c r="J47" s="151">
        <v>287.2</v>
      </c>
      <c r="K47" s="32"/>
    </row>
    <row r="48" spans="1:11" s="33" customFormat="1" ht="11.25" customHeight="1">
      <c r="A48" s="35" t="s">
        <v>37</v>
      </c>
      <c r="B48" s="29"/>
      <c r="C48" s="30">
        <v>109221</v>
      </c>
      <c r="D48" s="30">
        <v>105465</v>
      </c>
      <c r="E48" s="30">
        <v>94500</v>
      </c>
      <c r="F48" s="31"/>
      <c r="G48" s="31"/>
      <c r="H48" s="151">
        <v>541.91</v>
      </c>
      <c r="I48" s="151">
        <v>127.875</v>
      </c>
      <c r="J48" s="151">
        <v>305.25</v>
      </c>
      <c r="K48" s="32"/>
    </row>
    <row r="49" spans="1:11" s="33" customFormat="1" ht="11.25" customHeight="1">
      <c r="A49" s="35" t="s">
        <v>38</v>
      </c>
      <c r="B49" s="29"/>
      <c r="C49" s="30">
        <v>72611</v>
      </c>
      <c r="D49" s="30">
        <v>70529</v>
      </c>
      <c r="E49" s="30">
        <v>69000</v>
      </c>
      <c r="F49" s="31"/>
      <c r="G49" s="31"/>
      <c r="H49" s="151">
        <v>314.621</v>
      </c>
      <c r="I49" s="151">
        <v>83.814</v>
      </c>
      <c r="J49" s="151">
        <v>217.5</v>
      </c>
      <c r="K49" s="32"/>
    </row>
    <row r="50" spans="1:11" s="42" customFormat="1" ht="11.25" customHeight="1">
      <c r="A50" s="43" t="s">
        <v>39</v>
      </c>
      <c r="B50" s="37"/>
      <c r="C50" s="38">
        <v>900456</v>
      </c>
      <c r="D50" s="38">
        <v>850598</v>
      </c>
      <c r="E50" s="38">
        <v>853070</v>
      </c>
      <c r="F50" s="39">
        <v>100.29061907034816</v>
      </c>
      <c r="G50" s="40"/>
      <c r="H50" s="152">
        <v>3959.8269999999998</v>
      </c>
      <c r="I50" s="153">
        <v>1486.006</v>
      </c>
      <c r="J50" s="153">
        <v>2923.201</v>
      </c>
      <c r="K50" s="41">
        <v>196.71528917110695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24158</v>
      </c>
      <c r="D52" s="38">
        <v>24158</v>
      </c>
      <c r="E52" s="38">
        <v>24158</v>
      </c>
      <c r="F52" s="39">
        <v>100</v>
      </c>
      <c r="G52" s="40"/>
      <c r="H52" s="152">
        <v>64.283</v>
      </c>
      <c r="I52" s="153">
        <v>64.283</v>
      </c>
      <c r="J52" s="153">
        <v>64.283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72070</v>
      </c>
      <c r="D54" s="30">
        <v>64268</v>
      </c>
      <c r="E54" s="30">
        <v>64000</v>
      </c>
      <c r="F54" s="31"/>
      <c r="G54" s="31"/>
      <c r="H54" s="151">
        <v>221.754</v>
      </c>
      <c r="I54" s="151">
        <v>173.605</v>
      </c>
      <c r="J54" s="151">
        <v>187.15</v>
      </c>
      <c r="K54" s="32"/>
    </row>
    <row r="55" spans="1:11" s="33" customFormat="1" ht="11.25" customHeight="1">
      <c r="A55" s="35" t="s">
        <v>42</v>
      </c>
      <c r="B55" s="29"/>
      <c r="C55" s="30">
        <v>52525</v>
      </c>
      <c r="D55" s="30">
        <v>39000</v>
      </c>
      <c r="E55" s="30">
        <v>39820</v>
      </c>
      <c r="F55" s="31"/>
      <c r="G55" s="31"/>
      <c r="H55" s="151">
        <v>93.336</v>
      </c>
      <c r="I55" s="151">
        <v>74.1</v>
      </c>
      <c r="J55" s="151">
        <v>104.425</v>
      </c>
      <c r="K55" s="32"/>
    </row>
    <row r="56" spans="1:11" s="33" customFormat="1" ht="11.25" customHeight="1">
      <c r="A56" s="35" t="s">
        <v>43</v>
      </c>
      <c r="B56" s="29"/>
      <c r="C56" s="30">
        <v>50060</v>
      </c>
      <c r="D56" s="30">
        <v>38766</v>
      </c>
      <c r="E56" s="30">
        <v>36750</v>
      </c>
      <c r="F56" s="31"/>
      <c r="G56" s="31"/>
      <c r="H56" s="151">
        <v>148.146</v>
      </c>
      <c r="I56" s="151">
        <v>90.436</v>
      </c>
      <c r="J56" s="151">
        <v>95.888</v>
      </c>
      <c r="K56" s="32"/>
    </row>
    <row r="57" spans="1:11" s="33" customFormat="1" ht="11.25" customHeight="1">
      <c r="A57" s="35" t="s">
        <v>44</v>
      </c>
      <c r="B57" s="29"/>
      <c r="C57" s="30">
        <v>66719</v>
      </c>
      <c r="D57" s="30">
        <v>58266</v>
      </c>
      <c r="E57" s="30">
        <v>58266</v>
      </c>
      <c r="F57" s="31"/>
      <c r="G57" s="31"/>
      <c r="H57" s="151">
        <v>168.818</v>
      </c>
      <c r="I57" s="151">
        <v>147.921</v>
      </c>
      <c r="J57" s="151">
        <v>147.226</v>
      </c>
      <c r="K57" s="32"/>
    </row>
    <row r="58" spans="1:11" s="33" customFormat="1" ht="11.25" customHeight="1">
      <c r="A58" s="35" t="s">
        <v>45</v>
      </c>
      <c r="B58" s="29"/>
      <c r="C58" s="30">
        <v>56646</v>
      </c>
      <c r="D58" s="30">
        <v>46711</v>
      </c>
      <c r="E58" s="30">
        <v>47601</v>
      </c>
      <c r="F58" s="31"/>
      <c r="G58" s="31"/>
      <c r="H58" s="151">
        <v>114.652</v>
      </c>
      <c r="I58" s="151">
        <v>58.966</v>
      </c>
      <c r="J58" s="151">
        <v>120.936</v>
      </c>
      <c r="K58" s="32"/>
    </row>
    <row r="59" spans="1:11" s="42" customFormat="1" ht="11.25" customHeight="1">
      <c r="A59" s="36" t="s">
        <v>46</v>
      </c>
      <c r="B59" s="37"/>
      <c r="C59" s="38">
        <v>298020</v>
      </c>
      <c r="D59" s="38">
        <v>247011</v>
      </c>
      <c r="E59" s="38">
        <v>246437</v>
      </c>
      <c r="F59" s="39">
        <v>99.76762168486424</v>
      </c>
      <c r="G59" s="40"/>
      <c r="H59" s="152">
        <v>746.706</v>
      </c>
      <c r="I59" s="153">
        <v>545.0279999999999</v>
      </c>
      <c r="J59" s="153">
        <v>655.625</v>
      </c>
      <c r="K59" s="41">
        <v>120.29198499893586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1426</v>
      </c>
      <c r="D61" s="30">
        <v>1200</v>
      </c>
      <c r="E61" s="30">
        <v>938.52</v>
      </c>
      <c r="F61" s="31"/>
      <c r="G61" s="31"/>
      <c r="H61" s="151">
        <v>2.328</v>
      </c>
      <c r="I61" s="151">
        <v>2.85</v>
      </c>
      <c r="J61" s="151">
        <v>2.028</v>
      </c>
      <c r="K61" s="32"/>
    </row>
    <row r="62" spans="1:11" s="33" customFormat="1" ht="11.25" customHeight="1">
      <c r="A62" s="35" t="s">
        <v>48</v>
      </c>
      <c r="B62" s="29"/>
      <c r="C62" s="30">
        <v>1040</v>
      </c>
      <c r="D62" s="30">
        <v>890</v>
      </c>
      <c r="E62" s="30">
        <v>715</v>
      </c>
      <c r="F62" s="31"/>
      <c r="G62" s="31"/>
      <c r="H62" s="151">
        <v>1.835</v>
      </c>
      <c r="I62" s="151">
        <v>1.573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2456</v>
      </c>
      <c r="D63" s="30">
        <v>2070.7349775784755</v>
      </c>
      <c r="E63" s="30">
        <v>2190</v>
      </c>
      <c r="F63" s="31"/>
      <c r="G63" s="31"/>
      <c r="H63" s="151">
        <v>1.808</v>
      </c>
      <c r="I63" s="151">
        <v>4.49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4922</v>
      </c>
      <c r="D64" s="38">
        <v>4160.734977578475</v>
      </c>
      <c r="E64" s="38">
        <v>3843.52</v>
      </c>
      <c r="F64" s="39">
        <v>92.37598695211555</v>
      </c>
      <c r="G64" s="40"/>
      <c r="H64" s="152">
        <v>5.971</v>
      </c>
      <c r="I64" s="153">
        <v>8.913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7512</v>
      </c>
      <c r="D66" s="38">
        <v>7872</v>
      </c>
      <c r="E66" s="38">
        <v>7985</v>
      </c>
      <c r="F66" s="39">
        <v>101.4354674796748</v>
      </c>
      <c r="G66" s="40"/>
      <c r="H66" s="152">
        <v>9.043</v>
      </c>
      <c r="I66" s="153">
        <v>8.659</v>
      </c>
      <c r="J66" s="153">
        <v>10.542</v>
      </c>
      <c r="K66" s="41">
        <v>121.7461600646726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64564</v>
      </c>
      <c r="D68" s="30">
        <v>51800</v>
      </c>
      <c r="E68" s="30">
        <v>52000</v>
      </c>
      <c r="F68" s="31"/>
      <c r="G68" s="31"/>
      <c r="H68" s="151">
        <v>130.627</v>
      </c>
      <c r="I68" s="151">
        <v>126</v>
      </c>
      <c r="J68" s="151">
        <v>114</v>
      </c>
      <c r="K68" s="32"/>
    </row>
    <row r="69" spans="1:11" s="33" customFormat="1" ht="11.25" customHeight="1">
      <c r="A69" s="35" t="s">
        <v>53</v>
      </c>
      <c r="B69" s="29"/>
      <c r="C69" s="30">
        <v>4334</v>
      </c>
      <c r="D69" s="30">
        <v>4000</v>
      </c>
      <c r="E69" s="30">
        <v>4000</v>
      </c>
      <c r="F69" s="31"/>
      <c r="G69" s="31"/>
      <c r="H69" s="151">
        <v>6.81</v>
      </c>
      <c r="I69" s="151">
        <v>6.7</v>
      </c>
      <c r="J69" s="151">
        <v>6.5</v>
      </c>
      <c r="K69" s="32"/>
    </row>
    <row r="70" spans="1:11" s="42" customFormat="1" ht="11.25" customHeight="1">
      <c r="A70" s="36" t="s">
        <v>54</v>
      </c>
      <c r="B70" s="37"/>
      <c r="C70" s="38">
        <v>68898</v>
      </c>
      <c r="D70" s="38">
        <v>55800</v>
      </c>
      <c r="E70" s="38">
        <v>56000</v>
      </c>
      <c r="F70" s="39">
        <v>100.3584229390681</v>
      </c>
      <c r="G70" s="40"/>
      <c r="H70" s="152">
        <v>137.437</v>
      </c>
      <c r="I70" s="153">
        <v>132.7</v>
      </c>
      <c r="J70" s="153">
        <v>120.5</v>
      </c>
      <c r="K70" s="41">
        <v>90.80633006782216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2817</v>
      </c>
      <c r="D72" s="30">
        <v>2740</v>
      </c>
      <c r="E72" s="30">
        <v>2862</v>
      </c>
      <c r="F72" s="31"/>
      <c r="G72" s="31"/>
      <c r="H72" s="151">
        <v>0.912</v>
      </c>
      <c r="I72" s="151">
        <v>2.916</v>
      </c>
      <c r="J72" s="151">
        <v>4.072</v>
      </c>
      <c r="K72" s="32"/>
    </row>
    <row r="73" spans="1:11" s="33" customFormat="1" ht="11.25" customHeight="1">
      <c r="A73" s="35" t="s">
        <v>56</v>
      </c>
      <c r="B73" s="29"/>
      <c r="C73" s="30">
        <v>9751</v>
      </c>
      <c r="D73" s="30">
        <v>9751</v>
      </c>
      <c r="E73" s="30">
        <v>9794</v>
      </c>
      <c r="F73" s="31"/>
      <c r="G73" s="31"/>
      <c r="H73" s="151">
        <v>18.665</v>
      </c>
      <c r="I73" s="151">
        <v>31.846</v>
      </c>
      <c r="J73" s="151">
        <v>31.879</v>
      </c>
      <c r="K73" s="32"/>
    </row>
    <row r="74" spans="1:11" s="33" customFormat="1" ht="11.25" customHeight="1">
      <c r="A74" s="35" t="s">
        <v>57</v>
      </c>
      <c r="B74" s="29"/>
      <c r="C74" s="30">
        <v>22227</v>
      </c>
      <c r="D74" s="30">
        <v>14310</v>
      </c>
      <c r="E74" s="30">
        <v>14330</v>
      </c>
      <c r="F74" s="31"/>
      <c r="G74" s="31"/>
      <c r="H74" s="151">
        <v>50.067</v>
      </c>
      <c r="I74" s="151">
        <v>45.22</v>
      </c>
      <c r="J74" s="151">
        <v>42.9</v>
      </c>
      <c r="K74" s="32"/>
    </row>
    <row r="75" spans="1:11" s="33" customFormat="1" ht="11.25" customHeight="1">
      <c r="A75" s="35" t="s">
        <v>58</v>
      </c>
      <c r="B75" s="29"/>
      <c r="C75" s="30">
        <v>10199</v>
      </c>
      <c r="D75" s="30">
        <v>7871</v>
      </c>
      <c r="E75" s="30">
        <v>7882</v>
      </c>
      <c r="F75" s="31"/>
      <c r="G75" s="31"/>
      <c r="H75" s="151">
        <v>10.713</v>
      </c>
      <c r="I75" s="151">
        <v>15.833</v>
      </c>
      <c r="J75" s="151">
        <v>9.945</v>
      </c>
      <c r="K75" s="32"/>
    </row>
    <row r="76" spans="1:11" s="33" customFormat="1" ht="11.25" customHeight="1">
      <c r="A76" s="35" t="s">
        <v>59</v>
      </c>
      <c r="B76" s="29"/>
      <c r="C76" s="30">
        <v>3730</v>
      </c>
      <c r="D76" s="30">
        <v>3903</v>
      </c>
      <c r="E76" s="30">
        <v>3903</v>
      </c>
      <c r="F76" s="31"/>
      <c r="G76" s="31"/>
      <c r="H76" s="151">
        <v>11.491</v>
      </c>
      <c r="I76" s="151">
        <v>17.564</v>
      </c>
      <c r="J76" s="151">
        <v>16.393</v>
      </c>
      <c r="K76" s="32"/>
    </row>
    <row r="77" spans="1:11" s="33" customFormat="1" ht="11.25" customHeight="1">
      <c r="A77" s="35" t="s">
        <v>60</v>
      </c>
      <c r="B77" s="29"/>
      <c r="C77" s="30">
        <v>2562</v>
      </c>
      <c r="D77" s="30">
        <v>1750</v>
      </c>
      <c r="E77" s="30">
        <v>1732</v>
      </c>
      <c r="F77" s="31"/>
      <c r="G77" s="31"/>
      <c r="H77" s="151">
        <v>4.538</v>
      </c>
      <c r="I77" s="151">
        <v>5.164</v>
      </c>
      <c r="J77" s="151">
        <v>5.14</v>
      </c>
      <c r="K77" s="32"/>
    </row>
    <row r="78" spans="1:11" s="33" customFormat="1" ht="11.25" customHeight="1">
      <c r="A78" s="35" t="s">
        <v>61</v>
      </c>
      <c r="B78" s="29"/>
      <c r="C78" s="30">
        <v>4919</v>
      </c>
      <c r="D78" s="30">
        <v>4325</v>
      </c>
      <c r="E78" s="30">
        <v>4300</v>
      </c>
      <c r="F78" s="31"/>
      <c r="G78" s="31"/>
      <c r="H78" s="151">
        <v>8.562</v>
      </c>
      <c r="I78" s="151">
        <v>10.164</v>
      </c>
      <c r="J78" s="151">
        <v>9.89</v>
      </c>
      <c r="K78" s="32"/>
    </row>
    <row r="79" spans="1:11" s="33" customFormat="1" ht="11.25" customHeight="1">
      <c r="A79" s="35" t="s">
        <v>62</v>
      </c>
      <c r="B79" s="29"/>
      <c r="C79" s="30">
        <v>49251</v>
      </c>
      <c r="D79" s="30">
        <v>46621</v>
      </c>
      <c r="E79" s="30">
        <v>41941</v>
      </c>
      <c r="F79" s="31"/>
      <c r="G79" s="31"/>
      <c r="H79" s="151">
        <v>66.326</v>
      </c>
      <c r="I79" s="151">
        <v>157.377</v>
      </c>
      <c r="J79" s="151">
        <v>131.271</v>
      </c>
      <c r="K79" s="32"/>
    </row>
    <row r="80" spans="1:11" s="42" customFormat="1" ht="11.25" customHeight="1">
      <c r="A80" s="43" t="s">
        <v>63</v>
      </c>
      <c r="B80" s="37"/>
      <c r="C80" s="38">
        <v>105456</v>
      </c>
      <c r="D80" s="38">
        <v>91271</v>
      </c>
      <c r="E80" s="38">
        <v>86744</v>
      </c>
      <c r="F80" s="39">
        <v>95.04004557855178</v>
      </c>
      <c r="G80" s="40"/>
      <c r="H80" s="152">
        <v>171.274</v>
      </c>
      <c r="I80" s="153">
        <v>286.084</v>
      </c>
      <c r="J80" s="153">
        <v>251.48999999999998</v>
      </c>
      <c r="K80" s="41">
        <v>87.90774737489687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120</v>
      </c>
      <c r="E82" s="30">
        <v>120</v>
      </c>
      <c r="F82" s="31"/>
      <c r="G82" s="31"/>
      <c r="H82" s="151">
        <v>0.181</v>
      </c>
      <c r="I82" s="151">
        <v>0.181</v>
      </c>
      <c r="J82" s="151">
        <v>0.181</v>
      </c>
      <c r="K82" s="32"/>
    </row>
    <row r="83" spans="1:11" s="33" customFormat="1" ht="11.25" customHeight="1">
      <c r="A83" s="35" t="s">
        <v>65</v>
      </c>
      <c r="B83" s="29"/>
      <c r="C83" s="30">
        <v>170</v>
      </c>
      <c r="D83" s="30">
        <v>170</v>
      </c>
      <c r="E83" s="30">
        <v>180</v>
      </c>
      <c r="F83" s="31"/>
      <c r="G83" s="31"/>
      <c r="H83" s="151">
        <v>0.173</v>
      </c>
      <c r="I83" s="151">
        <v>0.173</v>
      </c>
      <c r="J83" s="151">
        <v>0.18</v>
      </c>
      <c r="K83" s="32"/>
    </row>
    <row r="84" spans="1:11" s="42" customFormat="1" ht="11.25" customHeight="1">
      <c r="A84" s="36" t="s">
        <v>66</v>
      </c>
      <c r="B84" s="37"/>
      <c r="C84" s="38">
        <v>290</v>
      </c>
      <c r="D84" s="38">
        <v>290</v>
      </c>
      <c r="E84" s="38">
        <v>300</v>
      </c>
      <c r="F84" s="39">
        <v>103.44827586206897</v>
      </c>
      <c r="G84" s="40"/>
      <c r="H84" s="152">
        <v>0.354</v>
      </c>
      <c r="I84" s="153">
        <v>0.354</v>
      </c>
      <c r="J84" s="153">
        <v>0.361</v>
      </c>
      <c r="K84" s="41">
        <v>101.97740112994352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1808688</v>
      </c>
      <c r="D87" s="53">
        <v>1647266.7349775785</v>
      </c>
      <c r="E87" s="53">
        <v>1646833.52</v>
      </c>
      <c r="F87" s="54">
        <f>IF(D87&gt;0,100*E87/D87,0)</f>
        <v>99.97370098185195</v>
      </c>
      <c r="G87" s="40"/>
      <c r="H87" s="156">
        <v>6815.222</v>
      </c>
      <c r="I87" s="157">
        <v>3828.8247999999994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86" zoomScaleSheetLayoutView="86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263</v>
      </c>
      <c r="I7" s="21" t="s">
        <v>263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/>
      <c r="I37" s="153"/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0.08</v>
      </c>
      <c r="I39" s="153">
        <v>0.075</v>
      </c>
      <c r="J39" s="153">
        <v>0.06</v>
      </c>
      <c r="K39" s="41">
        <v>80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6.531</v>
      </c>
      <c r="I61" s="151">
        <v>6.572</v>
      </c>
      <c r="J61" s="151">
        <v>7.57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0.325</v>
      </c>
      <c r="I62" s="151">
        <v>0.29</v>
      </c>
      <c r="J62" s="151">
        <v>0.415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13.065</v>
      </c>
      <c r="I63" s="151">
        <v>15.399</v>
      </c>
      <c r="J63" s="151">
        <v>13.937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19.921</v>
      </c>
      <c r="I64" s="153">
        <v>22.261</v>
      </c>
      <c r="J64" s="153">
        <v>21.922</v>
      </c>
      <c r="K64" s="41">
        <v>98.47715736040611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28.578</v>
      </c>
      <c r="I66" s="153">
        <v>26.5</v>
      </c>
      <c r="J66" s="153">
        <v>28.762</v>
      </c>
      <c r="K66" s="41">
        <v>108.53584905660377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1.081</v>
      </c>
      <c r="I72" s="151">
        <v>1.106</v>
      </c>
      <c r="J72" s="151">
        <v>1.645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3.99</v>
      </c>
      <c r="I73" s="151">
        <v>5.929</v>
      </c>
      <c r="J73" s="151">
        <v>4.93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1.925</v>
      </c>
      <c r="I74" s="151">
        <v>2.202</v>
      </c>
      <c r="J74" s="151">
        <v>2.229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0.027</v>
      </c>
      <c r="I75" s="151">
        <v>0.066</v>
      </c>
      <c r="J75" s="151">
        <v>0.099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2.353</v>
      </c>
      <c r="I76" s="151">
        <v>4.242</v>
      </c>
      <c r="J76" s="151">
        <v>4.107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1.05</v>
      </c>
      <c r="I78" s="151">
        <v>0.735</v>
      </c>
      <c r="J78" s="151">
        <v>2.078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9.333</v>
      </c>
      <c r="I79" s="151">
        <v>10.069</v>
      </c>
      <c r="J79" s="151">
        <v>13.34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19.759</v>
      </c>
      <c r="I80" s="153">
        <v>24.349000000000004</v>
      </c>
      <c r="J80" s="153">
        <v>28.427999999999997</v>
      </c>
      <c r="K80" s="41">
        <v>116.75222801757769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0.074</v>
      </c>
      <c r="I82" s="151">
        <v>0.108</v>
      </c>
      <c r="J82" s="151">
        <v>0.108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0.074</v>
      </c>
      <c r="I84" s="153">
        <v>0.108</v>
      </c>
      <c r="J84" s="153">
        <v>0.108</v>
      </c>
      <c r="K84" s="41">
        <v>100.00000000000001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68.41199999999999</v>
      </c>
      <c r="I87" s="157">
        <v>73.293</v>
      </c>
      <c r="J87" s="157">
        <v>79.28</v>
      </c>
      <c r="K87" s="54">
        <f>IF(I87&gt;0,100*J87/I87,0)</f>
        <v>108.16858363008745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8" zoomScaleSheetLayoutView="98" zoomScalePageLayoutView="0" workbookViewId="0" topLeftCell="A1">
      <selection activeCell="I7" sqref="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263</v>
      </c>
      <c r="I7" s="21" t="s">
        <v>6</v>
      </c>
      <c r="J7" s="21">
        <v>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/>
      <c r="I37" s="153"/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/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/>
      <c r="I64" s="153"/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/>
      <c r="I66" s="153"/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/>
      <c r="I73" s="151"/>
      <c r="J73" s="151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0.015</v>
      </c>
      <c r="I75" s="151">
        <v>0.015</v>
      </c>
      <c r="J75" s="151">
        <v>0.015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/>
      <c r="I79" s="151"/>
      <c r="J79" s="151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0.015</v>
      </c>
      <c r="I80" s="153">
        <v>0.015</v>
      </c>
      <c r="J80" s="153">
        <v>0.015</v>
      </c>
      <c r="K80" s="41">
        <v>100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77.049</v>
      </c>
      <c r="I82" s="151">
        <v>84</v>
      </c>
      <c r="J82" s="151">
        <v>89.855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331.652</v>
      </c>
      <c r="I83" s="151">
        <v>332.15</v>
      </c>
      <c r="J83" s="151">
        <v>342.435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408.701</v>
      </c>
      <c r="I84" s="153">
        <v>416.15</v>
      </c>
      <c r="J84" s="153">
        <v>432.29</v>
      </c>
      <c r="K84" s="41">
        <v>103.87840922744203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408.716</v>
      </c>
      <c r="I87" s="157">
        <v>416.16499999999996</v>
      </c>
      <c r="J87" s="157">
        <v>432.305</v>
      </c>
      <c r="K87" s="54">
        <f>IF(I87&gt;0,100*J87/I87,0)</f>
        <v>103.87826943640144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85" zoomScaleSheetLayoutView="85" zoomScalePageLayoutView="0" workbookViewId="0" topLeftCell="A1">
      <selection activeCell="I7" sqref="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263</v>
      </c>
      <c r="I7" s="21" t="s">
        <v>6</v>
      </c>
      <c r="J7" s="21">
        <v>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>
        <v>0.01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>
        <v>0.08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>
        <v>0.02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>
        <v>0.11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>
        <v>0.013</v>
      </c>
      <c r="I15" s="153">
        <v>0.013</v>
      </c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/>
      <c r="I37" s="153"/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0.004</v>
      </c>
      <c r="I39" s="153">
        <v>0.004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>
        <v>0.032</v>
      </c>
      <c r="I41" s="151">
        <v>0.033</v>
      </c>
      <c r="J41" s="151">
        <v>0.033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>
        <v>0.006</v>
      </c>
      <c r="I43" s="151">
        <v>0.007</v>
      </c>
      <c r="J43" s="151">
        <v>0.008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>
        <v>0.064</v>
      </c>
      <c r="I46" s="151">
        <v>0.064</v>
      </c>
      <c r="J46" s="151">
        <v>0.03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>
        <v>0.015</v>
      </c>
      <c r="I49" s="151">
        <v>0.015</v>
      </c>
      <c r="J49" s="151">
        <v>0.015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0.117</v>
      </c>
      <c r="I50" s="153">
        <v>0.11900000000000001</v>
      </c>
      <c r="J50" s="153">
        <v>0.08600000000000001</v>
      </c>
      <c r="K50" s="41">
        <v>72.26890756302522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>
        <v>0.005</v>
      </c>
      <c r="I52" s="153">
        <v>0.005</v>
      </c>
      <c r="J52" s="153">
        <v>0.005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/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/>
      <c r="I64" s="153"/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/>
      <c r="I66" s="153"/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>
        <v>0.25</v>
      </c>
      <c r="I69" s="151">
        <v>0.25</v>
      </c>
      <c r="J69" s="151">
        <v>0.2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>
        <v>0.25</v>
      </c>
      <c r="I70" s="153">
        <v>0.25</v>
      </c>
      <c r="J70" s="153">
        <v>0.2</v>
      </c>
      <c r="K70" s="41">
        <v>80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0.09</v>
      </c>
      <c r="I73" s="151"/>
      <c r="J73" s="151">
        <v>0.23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0.104</v>
      </c>
      <c r="I75" s="151">
        <v>0.104</v>
      </c>
      <c r="J75" s="151">
        <v>0.102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21.398</v>
      </c>
      <c r="I76" s="151">
        <v>29.845</v>
      </c>
      <c r="J76" s="151">
        <v>53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/>
      <c r="I79" s="151"/>
      <c r="J79" s="151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21.592</v>
      </c>
      <c r="I80" s="153">
        <v>29.948999999999998</v>
      </c>
      <c r="J80" s="153">
        <v>53.332</v>
      </c>
      <c r="K80" s="41">
        <v>178.07606263982103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0.002</v>
      </c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0.002</v>
      </c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21.982999999999997</v>
      </c>
      <c r="I87" s="157">
        <v>30.339999999999996</v>
      </c>
      <c r="J87" s="157">
        <v>53.733000000000004</v>
      </c>
      <c r="K87" s="54">
        <f>IF(I87&gt;0,100*J87/I87,0)</f>
        <v>177.10283454185895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1" zoomScaleSheetLayoutView="91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263</v>
      </c>
      <c r="I7" s="21" t="s">
        <v>263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>
        <v>0.04256821829855537</v>
      </c>
      <c r="I10" s="151">
        <v>0.005</v>
      </c>
      <c r="J10" s="151">
        <v>0.02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>
        <v>0.007640449438202247</v>
      </c>
      <c r="I11" s="151">
        <v>0.005</v>
      </c>
      <c r="J11" s="151">
        <v>0.008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>
        <v>0.014189406099518458</v>
      </c>
      <c r="I12" s="151">
        <v>0.012</v>
      </c>
      <c r="J12" s="151">
        <v>0.012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>
        <v>0.06439807383627608</v>
      </c>
      <c r="I13" s="153">
        <v>0.022</v>
      </c>
      <c r="J13" s="153">
        <v>0.04</v>
      </c>
      <c r="K13" s="41">
        <v>181.81818181818184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>
        <v>0.405</v>
      </c>
      <c r="I19" s="151">
        <v>0.463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>
        <v>0.405</v>
      </c>
      <c r="I22" s="153">
        <v>0.463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>
        <v>29.261</v>
      </c>
      <c r="I24" s="153">
        <v>24.301</v>
      </c>
      <c r="J24" s="153">
        <v>26.871</v>
      </c>
      <c r="K24" s="41">
        <v>110.57569647339616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>
        <v>14.483</v>
      </c>
      <c r="I26" s="153">
        <v>10.181</v>
      </c>
      <c r="J26" s="153">
        <v>14.1</v>
      </c>
      <c r="K26" s="41">
        <v>138.4932717807681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>
        <v>9.194</v>
      </c>
      <c r="I28" s="151">
        <v>12.306</v>
      </c>
      <c r="J28" s="151">
        <v>12.127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>
        <v>16.976</v>
      </c>
      <c r="I29" s="151">
        <v>15.102</v>
      </c>
      <c r="J29" s="151">
        <v>19.164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>
        <v>33.607</v>
      </c>
      <c r="I30" s="151">
        <v>31.929</v>
      </c>
      <c r="J30" s="151">
        <v>34.365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>
        <v>59.777</v>
      </c>
      <c r="I31" s="153">
        <v>59.337</v>
      </c>
      <c r="J31" s="153">
        <v>65.656</v>
      </c>
      <c r="K31" s="41">
        <v>110.64934189460202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>
        <v>4.05</v>
      </c>
      <c r="I33" s="151">
        <v>3.402</v>
      </c>
      <c r="J33" s="151">
        <v>3.1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>
        <v>3.609</v>
      </c>
      <c r="I34" s="151">
        <v>3.569</v>
      </c>
      <c r="J34" s="151">
        <v>4.5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>
        <v>45.571</v>
      </c>
      <c r="I35" s="151">
        <v>46.851</v>
      </c>
      <c r="J35" s="151">
        <v>52.7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89.473</v>
      </c>
      <c r="I36" s="151">
        <v>94.61</v>
      </c>
      <c r="J36" s="151">
        <v>102.779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142.703</v>
      </c>
      <c r="I37" s="153">
        <v>148.43200000000002</v>
      </c>
      <c r="J37" s="153">
        <v>163.079</v>
      </c>
      <c r="K37" s="41">
        <v>109.86781826021343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4.537</v>
      </c>
      <c r="I39" s="153">
        <v>2.985</v>
      </c>
      <c r="J39" s="153">
        <v>5</v>
      </c>
      <c r="K39" s="41">
        <v>167.50418760469012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>
        <v>8.633</v>
      </c>
      <c r="I41" s="151">
        <v>3.458</v>
      </c>
      <c r="J41" s="151">
        <v>9.59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>
        <v>2</v>
      </c>
      <c r="I45" s="151">
        <v>1.9</v>
      </c>
      <c r="J45" s="151">
        <v>1.9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>
        <v>1.35</v>
      </c>
      <c r="I48" s="151">
        <v>0.96</v>
      </c>
      <c r="J48" s="151">
        <v>1.1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>
        <v>0.34</v>
      </c>
      <c r="I49" s="151">
        <v>0.48</v>
      </c>
      <c r="J49" s="151">
        <v>0.2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12.322999999999999</v>
      </c>
      <c r="I50" s="153">
        <v>6.798</v>
      </c>
      <c r="J50" s="153">
        <v>12.79</v>
      </c>
      <c r="K50" s="41">
        <v>188.14357163871728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>
        <v>19.65</v>
      </c>
      <c r="I52" s="153">
        <v>22.0977508650519</v>
      </c>
      <c r="J52" s="153">
        <v>19.65</v>
      </c>
      <c r="K52" s="41">
        <v>88.92307692307692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>
        <v>58.119</v>
      </c>
      <c r="I54" s="151">
        <v>61.11</v>
      </c>
      <c r="J54" s="151">
        <v>48.49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>
        <v>247.287</v>
      </c>
      <c r="I55" s="151">
        <v>278.659</v>
      </c>
      <c r="J55" s="151">
        <v>208.556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>
        <v>22.5</v>
      </c>
      <c r="I56" s="151">
        <v>29.478</v>
      </c>
      <c r="J56" s="151">
        <v>20.564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>
        <v>8.96</v>
      </c>
      <c r="I57" s="151">
        <v>11.17</v>
      </c>
      <c r="J57" s="151">
        <v>5.68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>
        <v>199.237</v>
      </c>
      <c r="I58" s="151">
        <v>179.029</v>
      </c>
      <c r="J58" s="151">
        <v>173.378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>
        <v>536.103</v>
      </c>
      <c r="I59" s="153">
        <v>559.446</v>
      </c>
      <c r="J59" s="153">
        <v>456.668</v>
      </c>
      <c r="K59" s="41">
        <v>81.62861116175645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36.072</v>
      </c>
      <c r="I61" s="151">
        <v>27.847</v>
      </c>
      <c r="J61" s="151">
        <v>55.444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44.881</v>
      </c>
      <c r="I62" s="151">
        <v>21.646</v>
      </c>
      <c r="J62" s="151">
        <v>49.365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49.348</v>
      </c>
      <c r="I63" s="151">
        <v>22.147</v>
      </c>
      <c r="J63" s="151">
        <v>47.03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130.301</v>
      </c>
      <c r="I64" s="153">
        <v>71.64</v>
      </c>
      <c r="J64" s="153">
        <v>151.839</v>
      </c>
      <c r="K64" s="41">
        <v>211.94723618090453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70.183</v>
      </c>
      <c r="I66" s="153">
        <v>41.931</v>
      </c>
      <c r="J66" s="153">
        <v>63.7</v>
      </c>
      <c r="K66" s="41">
        <v>151.9162433521738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>
        <v>323.8</v>
      </c>
      <c r="I68" s="151">
        <v>217</v>
      </c>
      <c r="J68" s="151">
        <v>310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>
        <v>65.65</v>
      </c>
      <c r="I69" s="151">
        <v>34.5</v>
      </c>
      <c r="J69" s="151">
        <v>82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>
        <v>389.45000000000005</v>
      </c>
      <c r="I70" s="153">
        <v>251.5</v>
      </c>
      <c r="J70" s="153">
        <v>392</v>
      </c>
      <c r="K70" s="41">
        <v>155.8648111332008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72.556</v>
      </c>
      <c r="I72" s="151">
        <v>55.788</v>
      </c>
      <c r="J72" s="151">
        <v>89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53.315</v>
      </c>
      <c r="I73" s="151">
        <v>58.748</v>
      </c>
      <c r="J73" s="151">
        <v>52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1341.316</v>
      </c>
      <c r="I74" s="151">
        <v>1424.638</v>
      </c>
      <c r="J74" s="151">
        <v>1244.2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516.83</v>
      </c>
      <c r="I75" s="151">
        <v>481.881</v>
      </c>
      <c r="J75" s="151">
        <v>380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29.716</v>
      </c>
      <c r="I76" s="151">
        <v>49.321</v>
      </c>
      <c r="J76" s="151">
        <v>49.321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>
        <v>2398.501</v>
      </c>
      <c r="I77" s="151">
        <v>2402.7</v>
      </c>
      <c r="J77" s="151">
        <v>1800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362.275</v>
      </c>
      <c r="I78" s="151">
        <v>239.207</v>
      </c>
      <c r="J78" s="151">
        <v>325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575</v>
      </c>
      <c r="I79" s="151">
        <v>562.838</v>
      </c>
      <c r="J79" s="151">
        <v>580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5349.509</v>
      </c>
      <c r="I80" s="153">
        <v>5275.120999999999</v>
      </c>
      <c r="J80" s="153">
        <v>4519.521</v>
      </c>
      <c r="K80" s="41">
        <v>85.67615794974182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0.345</v>
      </c>
      <c r="I82" s="151">
        <v>0.068</v>
      </c>
      <c r="J82" s="151">
        <v>0.069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0.085</v>
      </c>
      <c r="I83" s="151">
        <v>0.223</v>
      </c>
      <c r="J83" s="151">
        <v>0.522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0.43</v>
      </c>
      <c r="I84" s="153">
        <v>0.29100000000000004</v>
      </c>
      <c r="J84" s="153">
        <v>0.591</v>
      </c>
      <c r="K84" s="41">
        <v>203.09278350515459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6759.179398073837</v>
      </c>
      <c r="I87" s="157">
        <v>6474.545750865052</v>
      </c>
      <c r="J87" s="157">
        <v>5891.505</v>
      </c>
      <c r="K87" s="54">
        <f>IF(I87&gt;0,100*J87/I87,0)</f>
        <v>90.99487789105278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1" zoomScaleSheetLayoutView="91" zoomScalePageLayoutView="0" workbookViewId="0" topLeftCell="A1">
      <selection activeCell="F88" sqref="F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263</v>
      </c>
      <c r="I7" s="21" t="s">
        <v>263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>
        <v>0.005457463884430176</v>
      </c>
      <c r="I10" s="151">
        <v>0.001</v>
      </c>
      <c r="J10" s="151">
        <v>0.004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>
        <v>0.0010914927768860352</v>
      </c>
      <c r="I11" s="151">
        <v>0.004</v>
      </c>
      <c r="J11" s="151">
        <v>0.005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>
        <v>0.0032744783306581054</v>
      </c>
      <c r="I12" s="151">
        <v>0.002</v>
      </c>
      <c r="J12" s="151">
        <v>0.001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>
        <v>0.009823434991974316</v>
      </c>
      <c r="I13" s="153">
        <v>0.007</v>
      </c>
      <c r="J13" s="153">
        <v>0.010000000000000002</v>
      </c>
      <c r="K13" s="41">
        <v>142.8571428571429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>
        <v>0.1195</v>
      </c>
      <c r="I19" s="151">
        <v>0.0957</v>
      </c>
      <c r="J19" s="151">
        <v>0.058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>
        <v>0.1195</v>
      </c>
      <c r="I22" s="153">
        <v>0.0957</v>
      </c>
      <c r="J22" s="153">
        <v>0.058</v>
      </c>
      <c r="K22" s="41">
        <v>60.606060606060616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>
        <v>5.352</v>
      </c>
      <c r="I24" s="153">
        <v>4.2863</v>
      </c>
      <c r="J24" s="153">
        <v>5.218</v>
      </c>
      <c r="K24" s="41">
        <v>121.73669598488206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>
        <v>2.672</v>
      </c>
      <c r="I26" s="153">
        <v>1.5075</v>
      </c>
      <c r="J26" s="153">
        <v>2.75</v>
      </c>
      <c r="K26" s="41">
        <v>182.42122719734658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>
        <v>1.9959</v>
      </c>
      <c r="I28" s="151">
        <v>1.9375</v>
      </c>
      <c r="J28" s="151">
        <v>2.673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>
        <v>4.9728</v>
      </c>
      <c r="I29" s="151">
        <v>4.5524</v>
      </c>
      <c r="J29" s="151">
        <v>4.123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>
        <v>6.4248</v>
      </c>
      <c r="I30" s="151">
        <v>4.2113</v>
      </c>
      <c r="J30" s="151">
        <v>8.395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>
        <v>13.3935</v>
      </c>
      <c r="I31" s="153">
        <v>10.7012</v>
      </c>
      <c r="J31" s="153">
        <v>15.190999999999999</v>
      </c>
      <c r="K31" s="41">
        <v>141.9560423130116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>
        <v>0.7292</v>
      </c>
      <c r="I33" s="151">
        <v>0.6124</v>
      </c>
      <c r="J33" s="151">
        <v>0.5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>
        <v>0.7114</v>
      </c>
      <c r="I34" s="151">
        <v>0.7004</v>
      </c>
      <c r="J34" s="151">
        <v>0.65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>
        <v>8.3869</v>
      </c>
      <c r="I35" s="151">
        <v>7.8797</v>
      </c>
      <c r="J35" s="151">
        <v>10.65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17.099</v>
      </c>
      <c r="I36" s="151">
        <v>18.4985</v>
      </c>
      <c r="J36" s="151">
        <v>21.52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26.9265</v>
      </c>
      <c r="I37" s="153">
        <v>27.691</v>
      </c>
      <c r="J37" s="153">
        <v>33.32</v>
      </c>
      <c r="K37" s="41">
        <v>120.32790437326207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0.6852</v>
      </c>
      <c r="I39" s="153">
        <v>0.3978</v>
      </c>
      <c r="J39" s="153">
        <v>0.745</v>
      </c>
      <c r="K39" s="41">
        <v>187.2800402212167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>
        <v>1.159</v>
      </c>
      <c r="I41" s="151">
        <v>0.4156</v>
      </c>
      <c r="J41" s="151">
        <v>1.511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>
        <v>0.1755</v>
      </c>
      <c r="I45" s="151">
        <v>0.2068</v>
      </c>
      <c r="J45" s="151">
        <v>0.22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>
        <v>0.1255</v>
      </c>
      <c r="I48" s="151">
        <v>0.2014</v>
      </c>
      <c r="J48" s="151">
        <v>0.2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>
        <v>0.0196</v>
      </c>
      <c r="I49" s="151">
        <v>0.0603</v>
      </c>
      <c r="J49" s="151">
        <v>0.027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1.4796</v>
      </c>
      <c r="I50" s="153">
        <v>0.8841000000000001</v>
      </c>
      <c r="J50" s="153">
        <v>1.9579999999999997</v>
      </c>
      <c r="K50" s="41">
        <v>221.46815971043995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>
        <v>4.0577</v>
      </c>
      <c r="I52" s="153">
        <v>4.5574</v>
      </c>
      <c r="J52" s="153">
        <v>4.046</v>
      </c>
      <c r="K52" s="41">
        <v>88.77868960372142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>
        <v>12.795</v>
      </c>
      <c r="I54" s="151">
        <v>12.1353</v>
      </c>
      <c r="J54" s="151">
        <v>10.342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>
        <v>49.7106</v>
      </c>
      <c r="I55" s="151">
        <v>56.8864</v>
      </c>
      <c r="J55" s="151">
        <v>45.62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>
        <v>6.4</v>
      </c>
      <c r="I56" s="151">
        <v>6.1769</v>
      </c>
      <c r="J56" s="151">
        <v>4.233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>
        <v>2.184</v>
      </c>
      <c r="I57" s="151">
        <v>2.1811</v>
      </c>
      <c r="J57" s="151">
        <v>1.217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>
        <v>42.6216</v>
      </c>
      <c r="I58" s="151">
        <v>35.9027</v>
      </c>
      <c r="J58" s="151">
        <v>37.346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>
        <v>113.7112</v>
      </c>
      <c r="I59" s="153">
        <v>113.28240000000002</v>
      </c>
      <c r="J59" s="153">
        <v>98.75799999999998</v>
      </c>
      <c r="K59" s="41">
        <v>87.1785908490639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8.7758</v>
      </c>
      <c r="I61" s="151">
        <v>6.7734</v>
      </c>
      <c r="J61" s="151">
        <v>10.793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10.4898</v>
      </c>
      <c r="I62" s="151">
        <v>4.4906</v>
      </c>
      <c r="J62" s="151">
        <v>11.601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10.0845</v>
      </c>
      <c r="I63" s="151">
        <v>4.5461</v>
      </c>
      <c r="J63" s="151">
        <v>10.375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29.350099999999998</v>
      </c>
      <c r="I64" s="153">
        <v>15.810099999999998</v>
      </c>
      <c r="J64" s="153">
        <v>32.769</v>
      </c>
      <c r="K64" s="41">
        <v>207.26624120024542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11.5934</v>
      </c>
      <c r="I66" s="153">
        <v>6.9422</v>
      </c>
      <c r="J66" s="153">
        <v>12.6</v>
      </c>
      <c r="K66" s="41">
        <v>181.49866036703062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>
        <v>60.0153</v>
      </c>
      <c r="I68" s="151">
        <v>39.7668</v>
      </c>
      <c r="J68" s="151">
        <v>61.1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>
        <v>8.523</v>
      </c>
      <c r="I69" s="151">
        <v>4.3201</v>
      </c>
      <c r="J69" s="151">
        <v>11.8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>
        <v>68.5383</v>
      </c>
      <c r="I70" s="153">
        <v>44.0869</v>
      </c>
      <c r="J70" s="153">
        <v>72.9</v>
      </c>
      <c r="K70" s="41">
        <v>165.3552415796983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13.2217</v>
      </c>
      <c r="I72" s="151">
        <v>11.1654</v>
      </c>
      <c r="J72" s="151">
        <v>18.1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9.8754</v>
      </c>
      <c r="I73" s="151">
        <v>10.3282</v>
      </c>
      <c r="J73" s="151">
        <v>9.6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269.334</v>
      </c>
      <c r="I74" s="151">
        <v>268.1204</v>
      </c>
      <c r="J74" s="151">
        <v>243.7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113.3268</v>
      </c>
      <c r="I75" s="151">
        <v>108.5575</v>
      </c>
      <c r="J75" s="151">
        <v>86.4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5.1473</v>
      </c>
      <c r="I76" s="151">
        <v>7.2722</v>
      </c>
      <c r="J76" s="151">
        <v>7.272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>
        <v>528.8037</v>
      </c>
      <c r="I77" s="151">
        <v>503.9067</v>
      </c>
      <c r="J77" s="151">
        <v>385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71.679</v>
      </c>
      <c r="I78" s="151">
        <v>46.8637</v>
      </c>
      <c r="J78" s="151">
        <v>67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105.7268</v>
      </c>
      <c r="I79" s="151">
        <v>96.3014</v>
      </c>
      <c r="J79" s="151">
        <v>108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1117.1147</v>
      </c>
      <c r="I80" s="153">
        <v>1052.5155</v>
      </c>
      <c r="J80" s="153">
        <v>925.0719999999999</v>
      </c>
      <c r="K80" s="41">
        <v>87.89153223871762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0.062</v>
      </c>
      <c r="I82" s="151">
        <v>0.01239</v>
      </c>
      <c r="J82" s="151">
        <v>0.012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0.01</v>
      </c>
      <c r="I83" s="151">
        <v>0.024</v>
      </c>
      <c r="J83" s="151">
        <v>0.079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0.072</v>
      </c>
      <c r="I84" s="153">
        <v>0.03639</v>
      </c>
      <c r="J84" s="153">
        <v>0.091</v>
      </c>
      <c r="K84" s="41">
        <v>250.06870019236052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1395.075523434992</v>
      </c>
      <c r="I87" s="157">
        <v>1282.80149</v>
      </c>
      <c r="J87" s="157">
        <v>1205.4859999999999</v>
      </c>
      <c r="K87" s="54">
        <f>IF(I87&gt;0,100*J87/I87,0)</f>
        <v>93.97291860021147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9" zoomScaleSheetLayoutView="99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>
        <v>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>
        <v>15</v>
      </c>
      <c r="E10" s="30">
        <v>15</v>
      </c>
      <c r="F10" s="31"/>
      <c r="G10" s="31"/>
      <c r="H10" s="151"/>
      <c r="I10" s="151">
        <v>0.013</v>
      </c>
      <c r="J10" s="151">
        <v>0.035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13</v>
      </c>
      <c r="E11" s="30"/>
      <c r="F11" s="31"/>
      <c r="G11" s="31"/>
      <c r="H11" s="151"/>
      <c r="I11" s="151">
        <v>0.026</v>
      </c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>
        <v>6</v>
      </c>
      <c r="E12" s="30">
        <v>6</v>
      </c>
      <c r="F12" s="31"/>
      <c r="G12" s="31"/>
      <c r="H12" s="151"/>
      <c r="I12" s="151">
        <v>0.011</v>
      </c>
      <c r="J12" s="151">
        <v>0.011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34</v>
      </c>
      <c r="E13" s="38">
        <v>21</v>
      </c>
      <c r="F13" s="39">
        <v>61.76470588235294</v>
      </c>
      <c r="G13" s="40"/>
      <c r="H13" s="152"/>
      <c r="I13" s="153">
        <v>0.05</v>
      </c>
      <c r="J13" s="153">
        <v>0.046</v>
      </c>
      <c r="K13" s="41">
        <v>91.99999999999999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1046</v>
      </c>
      <c r="D24" s="38">
        <v>1149</v>
      </c>
      <c r="E24" s="38">
        <v>1100</v>
      </c>
      <c r="F24" s="39">
        <v>95.73542210617929</v>
      </c>
      <c r="G24" s="40"/>
      <c r="H24" s="152">
        <v>4.249</v>
      </c>
      <c r="I24" s="153">
        <v>4.333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45</v>
      </c>
      <c r="D26" s="38">
        <v>44</v>
      </c>
      <c r="E26" s="38">
        <v>100</v>
      </c>
      <c r="F26" s="39">
        <v>227.27272727272728</v>
      </c>
      <c r="G26" s="40"/>
      <c r="H26" s="152">
        <v>0.259</v>
      </c>
      <c r="I26" s="153">
        <v>0.14</v>
      </c>
      <c r="J26" s="153">
        <v>0.4</v>
      </c>
      <c r="K26" s="41">
        <v>285.71428571428567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5539</v>
      </c>
      <c r="D28" s="30">
        <v>6016</v>
      </c>
      <c r="E28" s="30">
        <v>6061</v>
      </c>
      <c r="F28" s="31"/>
      <c r="G28" s="31"/>
      <c r="H28" s="151">
        <v>21.664</v>
      </c>
      <c r="I28" s="151">
        <v>17.985</v>
      </c>
      <c r="J28" s="151">
        <v>17.071</v>
      </c>
      <c r="K28" s="32"/>
    </row>
    <row r="29" spans="1:11" s="33" customFormat="1" ht="11.25" customHeight="1">
      <c r="A29" s="35" t="s">
        <v>21</v>
      </c>
      <c r="B29" s="29"/>
      <c r="C29" s="30">
        <v>2383</v>
      </c>
      <c r="D29" s="30">
        <v>2274</v>
      </c>
      <c r="E29" s="30">
        <v>2150</v>
      </c>
      <c r="F29" s="31"/>
      <c r="G29" s="31"/>
      <c r="H29" s="151">
        <v>3.411</v>
      </c>
      <c r="I29" s="151">
        <v>1.377</v>
      </c>
      <c r="J29" s="151">
        <v>2.216</v>
      </c>
      <c r="K29" s="32"/>
    </row>
    <row r="30" spans="1:11" s="33" customFormat="1" ht="11.25" customHeight="1">
      <c r="A30" s="35" t="s">
        <v>22</v>
      </c>
      <c r="B30" s="29"/>
      <c r="C30" s="30">
        <v>118952</v>
      </c>
      <c r="D30" s="30">
        <v>117724</v>
      </c>
      <c r="E30" s="30">
        <v>118000</v>
      </c>
      <c r="F30" s="31"/>
      <c r="G30" s="31"/>
      <c r="H30" s="151">
        <v>331.014</v>
      </c>
      <c r="I30" s="151">
        <v>226.553</v>
      </c>
      <c r="J30" s="151">
        <v>222.501</v>
      </c>
      <c r="K30" s="32"/>
    </row>
    <row r="31" spans="1:11" s="42" customFormat="1" ht="11.25" customHeight="1">
      <c r="A31" s="43" t="s">
        <v>23</v>
      </c>
      <c r="B31" s="37"/>
      <c r="C31" s="38">
        <v>126874</v>
      </c>
      <c r="D31" s="38">
        <v>126014</v>
      </c>
      <c r="E31" s="38">
        <v>126211</v>
      </c>
      <c r="F31" s="39">
        <v>100.15633183614518</v>
      </c>
      <c r="G31" s="40"/>
      <c r="H31" s="152">
        <v>356.089</v>
      </c>
      <c r="I31" s="153">
        <v>245.915</v>
      </c>
      <c r="J31" s="153">
        <v>241.788</v>
      </c>
      <c r="K31" s="41">
        <v>98.32177785007016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60</v>
      </c>
      <c r="F33" s="31"/>
      <c r="G33" s="31"/>
      <c r="H33" s="151">
        <v>0.1</v>
      </c>
      <c r="I33" s="151">
        <v>0.1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50</v>
      </c>
      <c r="E34" s="30">
        <v>50</v>
      </c>
      <c r="F34" s="31"/>
      <c r="G34" s="31"/>
      <c r="H34" s="151">
        <v>0.052</v>
      </c>
      <c r="I34" s="151">
        <v>0.125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203</v>
      </c>
      <c r="D35" s="30">
        <v>200</v>
      </c>
      <c r="E35" s="30">
        <v>250</v>
      </c>
      <c r="F35" s="31"/>
      <c r="G35" s="31"/>
      <c r="H35" s="151">
        <v>1.052</v>
      </c>
      <c r="I35" s="151">
        <v>0.6</v>
      </c>
      <c r="J35" s="151">
        <v>0.75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15</v>
      </c>
      <c r="E36" s="30">
        <v>15</v>
      </c>
      <c r="F36" s="31"/>
      <c r="G36" s="31"/>
      <c r="H36" s="151"/>
      <c r="I36" s="151">
        <v>0.052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247</v>
      </c>
      <c r="D37" s="38">
        <v>295</v>
      </c>
      <c r="E37" s="38">
        <v>375</v>
      </c>
      <c r="F37" s="39">
        <v>127.11864406779661</v>
      </c>
      <c r="G37" s="40"/>
      <c r="H37" s="152">
        <v>1.204</v>
      </c>
      <c r="I37" s="153">
        <v>0.877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18</v>
      </c>
      <c r="D39" s="38">
        <v>15</v>
      </c>
      <c r="E39" s="38">
        <v>5</v>
      </c>
      <c r="F39" s="39">
        <v>33.333333333333336</v>
      </c>
      <c r="G39" s="40"/>
      <c r="H39" s="152">
        <v>0.029</v>
      </c>
      <c r="I39" s="153">
        <v>0.025</v>
      </c>
      <c r="J39" s="153">
        <v>0.008</v>
      </c>
      <c r="K39" s="41">
        <v>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11</v>
      </c>
      <c r="D41" s="30">
        <v>99</v>
      </c>
      <c r="E41" s="30">
        <v>110</v>
      </c>
      <c r="F41" s="31"/>
      <c r="G41" s="31"/>
      <c r="H41" s="151">
        <v>0.028</v>
      </c>
      <c r="I41" s="151">
        <v>0.342</v>
      </c>
      <c r="J41" s="151">
        <v>0.38</v>
      </c>
      <c r="K41" s="32"/>
    </row>
    <row r="42" spans="1:11" s="33" customFormat="1" ht="11.25" customHeight="1">
      <c r="A42" s="35" t="s">
        <v>31</v>
      </c>
      <c r="B42" s="29"/>
      <c r="C42" s="30">
        <v>884</v>
      </c>
      <c r="D42" s="30">
        <v>1190</v>
      </c>
      <c r="E42" s="30">
        <v>1150</v>
      </c>
      <c r="F42" s="31"/>
      <c r="G42" s="31"/>
      <c r="H42" s="151">
        <v>3.582</v>
      </c>
      <c r="I42" s="151">
        <v>2.104</v>
      </c>
      <c r="J42" s="151">
        <v>3.675</v>
      </c>
      <c r="K42" s="32"/>
    </row>
    <row r="43" spans="1:11" s="33" customFormat="1" ht="11.25" customHeight="1">
      <c r="A43" s="35" t="s">
        <v>32</v>
      </c>
      <c r="B43" s="29"/>
      <c r="C43" s="30">
        <v>298</v>
      </c>
      <c r="D43" s="30">
        <v>1255</v>
      </c>
      <c r="E43" s="30">
        <v>1330</v>
      </c>
      <c r="F43" s="31"/>
      <c r="G43" s="31"/>
      <c r="H43" s="151">
        <v>1.844</v>
      </c>
      <c r="I43" s="151">
        <v>3.226</v>
      </c>
      <c r="J43" s="151">
        <v>7.878</v>
      </c>
      <c r="K43" s="32"/>
    </row>
    <row r="44" spans="1:11" s="33" customFormat="1" ht="11.25" customHeight="1">
      <c r="A44" s="35" t="s">
        <v>33</v>
      </c>
      <c r="B44" s="29"/>
      <c r="C44" s="30">
        <v>736</v>
      </c>
      <c r="D44" s="30">
        <v>810</v>
      </c>
      <c r="E44" s="30">
        <v>800</v>
      </c>
      <c r="F44" s="31"/>
      <c r="G44" s="31"/>
      <c r="H44" s="151">
        <v>3.088</v>
      </c>
      <c r="I44" s="151">
        <v>1.735</v>
      </c>
      <c r="J44" s="151">
        <v>2.665</v>
      </c>
      <c r="K44" s="32"/>
    </row>
    <row r="45" spans="1:11" s="33" customFormat="1" ht="11.25" customHeight="1">
      <c r="A45" s="35" t="s">
        <v>34</v>
      </c>
      <c r="B45" s="29"/>
      <c r="C45" s="30">
        <v>163</v>
      </c>
      <c r="D45" s="30">
        <v>349</v>
      </c>
      <c r="E45" s="30">
        <v>350</v>
      </c>
      <c r="F45" s="31"/>
      <c r="G45" s="31"/>
      <c r="H45" s="151">
        <v>0.565</v>
      </c>
      <c r="I45" s="151">
        <v>0.679</v>
      </c>
      <c r="J45" s="151">
        <v>1.145</v>
      </c>
      <c r="K45" s="32"/>
    </row>
    <row r="46" spans="1:11" s="33" customFormat="1" ht="11.25" customHeight="1">
      <c r="A46" s="35" t="s">
        <v>35</v>
      </c>
      <c r="B46" s="29"/>
      <c r="C46" s="30">
        <v>150</v>
      </c>
      <c r="D46" s="30">
        <v>129</v>
      </c>
      <c r="E46" s="30">
        <v>130</v>
      </c>
      <c r="F46" s="31"/>
      <c r="G46" s="31"/>
      <c r="H46" s="151">
        <v>0.551</v>
      </c>
      <c r="I46" s="151">
        <v>0.301</v>
      </c>
      <c r="J46" s="151">
        <v>0.325</v>
      </c>
      <c r="K46" s="32"/>
    </row>
    <row r="47" spans="1:11" s="33" customFormat="1" ht="11.25" customHeight="1">
      <c r="A47" s="35" t="s">
        <v>36</v>
      </c>
      <c r="B47" s="29"/>
      <c r="C47" s="30">
        <v>163</v>
      </c>
      <c r="D47" s="30">
        <v>454</v>
      </c>
      <c r="E47" s="30">
        <v>210</v>
      </c>
      <c r="F47" s="31"/>
      <c r="G47" s="31"/>
      <c r="H47" s="151">
        <v>0.458</v>
      </c>
      <c r="I47" s="151">
        <v>0.453</v>
      </c>
      <c r="J47" s="151">
        <v>0.493</v>
      </c>
      <c r="K47" s="32"/>
    </row>
    <row r="48" spans="1:11" s="33" customFormat="1" ht="11.25" customHeight="1">
      <c r="A48" s="35" t="s">
        <v>37</v>
      </c>
      <c r="B48" s="29"/>
      <c r="C48" s="30">
        <v>1843</v>
      </c>
      <c r="D48" s="30">
        <v>3143</v>
      </c>
      <c r="E48" s="30">
        <v>2800</v>
      </c>
      <c r="F48" s="31"/>
      <c r="G48" s="31"/>
      <c r="H48" s="151">
        <v>9.847</v>
      </c>
      <c r="I48" s="151">
        <v>8.308</v>
      </c>
      <c r="J48" s="151">
        <v>10.95</v>
      </c>
      <c r="K48" s="32"/>
    </row>
    <row r="49" spans="1:11" s="33" customFormat="1" ht="11.25" customHeight="1">
      <c r="A49" s="35" t="s">
        <v>38</v>
      </c>
      <c r="B49" s="29"/>
      <c r="C49" s="30">
        <v>199</v>
      </c>
      <c r="D49" s="30">
        <v>641</v>
      </c>
      <c r="E49" s="30">
        <v>630</v>
      </c>
      <c r="F49" s="31"/>
      <c r="G49" s="31"/>
      <c r="H49" s="151">
        <v>0.529</v>
      </c>
      <c r="I49" s="151">
        <v>1.992</v>
      </c>
      <c r="J49" s="151">
        <v>3.114</v>
      </c>
      <c r="K49" s="32"/>
    </row>
    <row r="50" spans="1:11" s="42" customFormat="1" ht="11.25" customHeight="1">
      <c r="A50" s="43" t="s">
        <v>39</v>
      </c>
      <c r="B50" s="37"/>
      <c r="C50" s="38">
        <v>4447</v>
      </c>
      <c r="D50" s="38">
        <v>8070</v>
      </c>
      <c r="E50" s="38">
        <v>7510</v>
      </c>
      <c r="F50" s="39">
        <v>93.06071871127634</v>
      </c>
      <c r="G50" s="40"/>
      <c r="H50" s="152">
        <v>20.492</v>
      </c>
      <c r="I50" s="153">
        <v>19.14</v>
      </c>
      <c r="J50" s="153">
        <v>30.624999999999996</v>
      </c>
      <c r="K50" s="41">
        <v>160.00522466039703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402</v>
      </c>
      <c r="D52" s="38">
        <v>402</v>
      </c>
      <c r="E52" s="38">
        <v>402</v>
      </c>
      <c r="F52" s="39">
        <v>100</v>
      </c>
      <c r="G52" s="40"/>
      <c r="H52" s="152">
        <v>1.407</v>
      </c>
      <c r="I52" s="153">
        <v>1.407</v>
      </c>
      <c r="J52" s="153">
        <v>1.407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3098</v>
      </c>
      <c r="D54" s="30">
        <v>3495</v>
      </c>
      <c r="E54" s="30">
        <v>3250</v>
      </c>
      <c r="F54" s="31"/>
      <c r="G54" s="31"/>
      <c r="H54" s="151">
        <v>20.036</v>
      </c>
      <c r="I54" s="151">
        <v>16.566</v>
      </c>
      <c r="J54" s="151">
        <v>21.35</v>
      </c>
      <c r="K54" s="32"/>
    </row>
    <row r="55" spans="1:11" s="33" customFormat="1" ht="11.25" customHeight="1">
      <c r="A55" s="35" t="s">
        <v>42</v>
      </c>
      <c r="B55" s="29"/>
      <c r="C55" s="30">
        <v>137</v>
      </c>
      <c r="D55" s="30">
        <v>171</v>
      </c>
      <c r="E55" s="30">
        <v>180</v>
      </c>
      <c r="F55" s="31"/>
      <c r="G55" s="31"/>
      <c r="H55" s="151">
        <v>0.267</v>
      </c>
      <c r="I55" s="151">
        <v>0.325</v>
      </c>
      <c r="J55" s="151">
        <v>0.225</v>
      </c>
      <c r="K55" s="32"/>
    </row>
    <row r="56" spans="1:11" s="33" customFormat="1" ht="11.25" customHeight="1">
      <c r="A56" s="35" t="s">
        <v>43</v>
      </c>
      <c r="B56" s="29"/>
      <c r="C56" s="30">
        <v>801</v>
      </c>
      <c r="D56" s="30">
        <v>930</v>
      </c>
      <c r="E56" s="30">
        <v>379</v>
      </c>
      <c r="F56" s="31"/>
      <c r="G56" s="31"/>
      <c r="H56" s="151">
        <v>3.053</v>
      </c>
      <c r="I56" s="151">
        <v>0.808</v>
      </c>
      <c r="J56" s="151">
        <v>0.949</v>
      </c>
      <c r="K56" s="32"/>
    </row>
    <row r="57" spans="1:11" s="33" customFormat="1" ht="11.25" customHeight="1">
      <c r="A57" s="35" t="s">
        <v>44</v>
      </c>
      <c r="B57" s="29"/>
      <c r="C57" s="30">
        <v>1820</v>
      </c>
      <c r="D57" s="30">
        <v>1508</v>
      </c>
      <c r="E57" s="30">
        <v>1508</v>
      </c>
      <c r="F57" s="31"/>
      <c r="G57" s="31"/>
      <c r="H57" s="151">
        <v>1.989</v>
      </c>
      <c r="I57" s="151">
        <v>2.262</v>
      </c>
      <c r="J57" s="151">
        <v>2.262</v>
      </c>
      <c r="K57" s="32"/>
    </row>
    <row r="58" spans="1:11" s="33" customFormat="1" ht="11.25" customHeight="1">
      <c r="A58" s="35" t="s">
        <v>45</v>
      </c>
      <c r="B58" s="29"/>
      <c r="C58" s="30">
        <v>3694</v>
      </c>
      <c r="D58" s="30">
        <v>4390</v>
      </c>
      <c r="E58" s="30">
        <v>4579</v>
      </c>
      <c r="F58" s="31"/>
      <c r="G58" s="31"/>
      <c r="H58" s="151">
        <v>9.1</v>
      </c>
      <c r="I58" s="151">
        <v>4.752</v>
      </c>
      <c r="J58" s="151">
        <v>10.976</v>
      </c>
      <c r="K58" s="32"/>
    </row>
    <row r="59" spans="1:11" s="42" customFormat="1" ht="11.25" customHeight="1">
      <c r="A59" s="36" t="s">
        <v>46</v>
      </c>
      <c r="B59" s="37"/>
      <c r="C59" s="38">
        <v>9550</v>
      </c>
      <c r="D59" s="38">
        <v>10494</v>
      </c>
      <c r="E59" s="38">
        <v>9896</v>
      </c>
      <c r="F59" s="39">
        <v>94.30150562226034</v>
      </c>
      <c r="G59" s="40"/>
      <c r="H59" s="152">
        <v>34.445</v>
      </c>
      <c r="I59" s="153">
        <v>24.712999999999997</v>
      </c>
      <c r="J59" s="153">
        <v>35.76200000000001</v>
      </c>
      <c r="K59" s="41">
        <v>144.70926233156644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26</v>
      </c>
      <c r="D61" s="30">
        <v>94</v>
      </c>
      <c r="E61" s="30">
        <v>73.92</v>
      </c>
      <c r="F61" s="31"/>
      <c r="G61" s="31"/>
      <c r="H61" s="151">
        <v>0.067</v>
      </c>
      <c r="I61" s="151">
        <v>0.16340000000000002</v>
      </c>
      <c r="J61" s="151">
        <v>0.122</v>
      </c>
      <c r="K61" s="32"/>
    </row>
    <row r="62" spans="1:11" s="33" customFormat="1" ht="11.25" customHeight="1">
      <c r="A62" s="35" t="s">
        <v>48</v>
      </c>
      <c r="B62" s="29"/>
      <c r="C62" s="30">
        <v>59</v>
      </c>
      <c r="D62" s="30">
        <v>59</v>
      </c>
      <c r="E62" s="30">
        <v>48</v>
      </c>
      <c r="F62" s="31"/>
      <c r="G62" s="31"/>
      <c r="H62" s="151">
        <v>0.098</v>
      </c>
      <c r="I62" s="151">
        <v>0.098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176</v>
      </c>
      <c r="D63" s="30">
        <v>148.26502242152446</v>
      </c>
      <c r="E63" s="30">
        <v>100</v>
      </c>
      <c r="F63" s="31"/>
      <c r="G63" s="31"/>
      <c r="H63" s="151">
        <v>0.143</v>
      </c>
      <c r="I63" s="151">
        <v>0.322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261</v>
      </c>
      <c r="D64" s="38">
        <v>301.26502242152446</v>
      </c>
      <c r="E64" s="38">
        <v>221.92000000000002</v>
      </c>
      <c r="F64" s="39">
        <v>73.66271670578924</v>
      </c>
      <c r="G64" s="40"/>
      <c r="H64" s="152">
        <v>0.308</v>
      </c>
      <c r="I64" s="153">
        <v>0.5834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544</v>
      </c>
      <c r="D66" s="38">
        <v>138</v>
      </c>
      <c r="E66" s="38">
        <v>185</v>
      </c>
      <c r="F66" s="39">
        <v>134.05797101449275</v>
      </c>
      <c r="G66" s="40"/>
      <c r="H66" s="152">
        <v>0.766</v>
      </c>
      <c r="I66" s="153">
        <v>0.146</v>
      </c>
      <c r="J66" s="153">
        <v>0.476</v>
      </c>
      <c r="K66" s="41">
        <v>326.027397260274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9989</v>
      </c>
      <c r="D68" s="30">
        <v>9000</v>
      </c>
      <c r="E68" s="30">
        <v>9000</v>
      </c>
      <c r="F68" s="31"/>
      <c r="G68" s="31"/>
      <c r="H68" s="151">
        <v>22.496</v>
      </c>
      <c r="I68" s="151">
        <v>19.7</v>
      </c>
      <c r="J68" s="151">
        <v>19.5</v>
      </c>
      <c r="K68" s="32"/>
    </row>
    <row r="69" spans="1:11" s="33" customFormat="1" ht="11.25" customHeight="1">
      <c r="A69" s="35" t="s">
        <v>53</v>
      </c>
      <c r="B69" s="29"/>
      <c r="C69" s="30">
        <v>26</v>
      </c>
      <c r="D69" s="30">
        <v>100</v>
      </c>
      <c r="E69" s="30">
        <v>100</v>
      </c>
      <c r="F69" s="31"/>
      <c r="G69" s="31"/>
      <c r="H69" s="151">
        <v>0.047</v>
      </c>
      <c r="I69" s="151">
        <v>0.18</v>
      </c>
      <c r="J69" s="151">
        <v>0.2</v>
      </c>
      <c r="K69" s="32"/>
    </row>
    <row r="70" spans="1:11" s="42" customFormat="1" ht="11.25" customHeight="1">
      <c r="A70" s="36" t="s">
        <v>54</v>
      </c>
      <c r="B70" s="37"/>
      <c r="C70" s="38">
        <v>10015</v>
      </c>
      <c r="D70" s="38">
        <v>9100</v>
      </c>
      <c r="E70" s="38">
        <v>9100</v>
      </c>
      <c r="F70" s="39">
        <v>100</v>
      </c>
      <c r="G70" s="40"/>
      <c r="H70" s="152">
        <v>22.543</v>
      </c>
      <c r="I70" s="153">
        <v>19.88</v>
      </c>
      <c r="J70" s="153">
        <v>19.7</v>
      </c>
      <c r="K70" s="41">
        <v>99.09456740442657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438</v>
      </c>
      <c r="D72" s="30">
        <v>321</v>
      </c>
      <c r="E72" s="30">
        <v>364</v>
      </c>
      <c r="F72" s="31"/>
      <c r="G72" s="31"/>
      <c r="H72" s="151">
        <v>0.008</v>
      </c>
      <c r="I72" s="151">
        <v>0.267</v>
      </c>
      <c r="J72" s="151">
        <v>0.271</v>
      </c>
      <c r="K72" s="32"/>
    </row>
    <row r="73" spans="1:11" s="33" customFormat="1" ht="11.25" customHeight="1">
      <c r="A73" s="35" t="s">
        <v>56</v>
      </c>
      <c r="B73" s="29"/>
      <c r="C73" s="30">
        <v>65174</v>
      </c>
      <c r="D73" s="30">
        <v>65174</v>
      </c>
      <c r="E73" s="30">
        <v>58614</v>
      </c>
      <c r="F73" s="31"/>
      <c r="G73" s="31"/>
      <c r="H73" s="151">
        <v>124.616</v>
      </c>
      <c r="I73" s="151">
        <v>177.139</v>
      </c>
      <c r="J73" s="151">
        <v>159.43</v>
      </c>
      <c r="K73" s="32"/>
    </row>
    <row r="74" spans="1:11" s="33" customFormat="1" ht="11.25" customHeight="1">
      <c r="A74" s="35" t="s">
        <v>57</v>
      </c>
      <c r="B74" s="29"/>
      <c r="C74" s="30">
        <v>59879</v>
      </c>
      <c r="D74" s="30">
        <v>51050</v>
      </c>
      <c r="E74" s="30">
        <v>51045</v>
      </c>
      <c r="F74" s="31"/>
      <c r="G74" s="31"/>
      <c r="H74" s="151">
        <v>157.23</v>
      </c>
      <c r="I74" s="151">
        <v>164.891</v>
      </c>
      <c r="J74" s="151">
        <v>153.135</v>
      </c>
      <c r="K74" s="32"/>
    </row>
    <row r="75" spans="1:11" s="33" customFormat="1" ht="11.25" customHeight="1">
      <c r="A75" s="35" t="s">
        <v>58</v>
      </c>
      <c r="B75" s="29"/>
      <c r="C75" s="30">
        <v>3178</v>
      </c>
      <c r="D75" s="30">
        <v>2763</v>
      </c>
      <c r="E75" s="30">
        <v>2811</v>
      </c>
      <c r="F75" s="31"/>
      <c r="G75" s="31"/>
      <c r="H75" s="151">
        <v>5.595</v>
      </c>
      <c r="I75" s="151">
        <v>5.01</v>
      </c>
      <c r="J75" s="151">
        <v>4.516</v>
      </c>
      <c r="K75" s="32"/>
    </row>
    <row r="76" spans="1:11" s="33" customFormat="1" ht="11.25" customHeight="1">
      <c r="A76" s="35" t="s">
        <v>59</v>
      </c>
      <c r="B76" s="29"/>
      <c r="C76" s="30">
        <v>13045</v>
      </c>
      <c r="D76" s="30">
        <v>11114</v>
      </c>
      <c r="E76" s="30">
        <v>11114</v>
      </c>
      <c r="F76" s="31"/>
      <c r="G76" s="31"/>
      <c r="H76" s="151">
        <v>37.273</v>
      </c>
      <c r="I76" s="151">
        <v>51.124</v>
      </c>
      <c r="J76" s="151">
        <v>48.902</v>
      </c>
      <c r="K76" s="32"/>
    </row>
    <row r="77" spans="1:11" s="33" customFormat="1" ht="11.25" customHeight="1">
      <c r="A77" s="35" t="s">
        <v>60</v>
      </c>
      <c r="B77" s="29"/>
      <c r="C77" s="30">
        <v>8296</v>
      </c>
      <c r="D77" s="30">
        <v>6769</v>
      </c>
      <c r="E77" s="30">
        <v>6640</v>
      </c>
      <c r="F77" s="31"/>
      <c r="G77" s="31"/>
      <c r="H77" s="151">
        <v>13.856</v>
      </c>
      <c r="I77" s="151">
        <v>25.018</v>
      </c>
      <c r="J77" s="151">
        <v>24.735</v>
      </c>
      <c r="K77" s="32"/>
    </row>
    <row r="78" spans="1:11" s="33" customFormat="1" ht="11.25" customHeight="1">
      <c r="A78" s="35" t="s">
        <v>61</v>
      </c>
      <c r="B78" s="29"/>
      <c r="C78" s="30">
        <v>19587</v>
      </c>
      <c r="D78" s="30">
        <v>15200</v>
      </c>
      <c r="E78" s="30">
        <v>15250</v>
      </c>
      <c r="F78" s="31"/>
      <c r="G78" s="31"/>
      <c r="H78" s="151">
        <v>35.62</v>
      </c>
      <c r="I78" s="151">
        <v>37.225</v>
      </c>
      <c r="J78" s="151">
        <v>36.6</v>
      </c>
      <c r="K78" s="32"/>
    </row>
    <row r="79" spans="1:11" s="33" customFormat="1" ht="11.25" customHeight="1">
      <c r="A79" s="35" t="s">
        <v>62</v>
      </c>
      <c r="B79" s="29"/>
      <c r="C79" s="30">
        <v>125114</v>
      </c>
      <c r="D79" s="30">
        <v>115892</v>
      </c>
      <c r="E79" s="30">
        <v>92461</v>
      </c>
      <c r="F79" s="31"/>
      <c r="G79" s="31"/>
      <c r="H79" s="151">
        <v>241.924</v>
      </c>
      <c r="I79" s="151">
        <v>382.056</v>
      </c>
      <c r="J79" s="151">
        <v>300.349</v>
      </c>
      <c r="K79" s="32"/>
    </row>
    <row r="80" spans="1:11" s="42" customFormat="1" ht="11.25" customHeight="1">
      <c r="A80" s="43" t="s">
        <v>63</v>
      </c>
      <c r="B80" s="37"/>
      <c r="C80" s="38">
        <v>294711</v>
      </c>
      <c r="D80" s="38">
        <v>268283</v>
      </c>
      <c r="E80" s="38">
        <v>238299</v>
      </c>
      <c r="F80" s="39">
        <v>88.82374209323737</v>
      </c>
      <c r="G80" s="40"/>
      <c r="H80" s="152">
        <v>616.1220000000001</v>
      </c>
      <c r="I80" s="153">
        <v>842.73</v>
      </c>
      <c r="J80" s="153">
        <v>727.9380000000001</v>
      </c>
      <c r="K80" s="41">
        <v>86.37855540920582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448160</v>
      </c>
      <c r="D87" s="53">
        <v>424339.2650224215</v>
      </c>
      <c r="E87" s="53">
        <v>393425.92000000004</v>
      </c>
      <c r="F87" s="54">
        <f>IF(D87&gt;0,100*E87/D87,0)</f>
        <v>92.71494590047234</v>
      </c>
      <c r="G87" s="40"/>
      <c r="H87" s="156">
        <v>1057.913</v>
      </c>
      <c r="I87" s="157">
        <v>1159.9394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107" zoomScaleSheetLayoutView="107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>
        <v>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1704</v>
      </c>
      <c r="D9" s="30">
        <v>1209</v>
      </c>
      <c r="E9" s="30">
        <v>1209</v>
      </c>
      <c r="F9" s="31"/>
      <c r="G9" s="31"/>
      <c r="H9" s="151">
        <v>4.601</v>
      </c>
      <c r="I9" s="151">
        <v>4.44</v>
      </c>
      <c r="J9" s="151">
        <v>4.533</v>
      </c>
      <c r="K9" s="32"/>
    </row>
    <row r="10" spans="1:11" s="33" customFormat="1" ht="11.25" customHeight="1">
      <c r="A10" s="35" t="s">
        <v>8</v>
      </c>
      <c r="B10" s="29"/>
      <c r="C10" s="30">
        <v>3783</v>
      </c>
      <c r="D10" s="30">
        <v>1927</v>
      </c>
      <c r="E10" s="30">
        <v>1927</v>
      </c>
      <c r="F10" s="31"/>
      <c r="G10" s="31"/>
      <c r="H10" s="151">
        <v>8.777</v>
      </c>
      <c r="I10" s="151">
        <v>4.5088</v>
      </c>
      <c r="J10" s="151">
        <v>4.471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6658</v>
      </c>
      <c r="E11" s="30">
        <v>7400</v>
      </c>
      <c r="F11" s="31"/>
      <c r="G11" s="31"/>
      <c r="H11" s="151">
        <v>20.857</v>
      </c>
      <c r="I11" s="151">
        <v>14.31</v>
      </c>
      <c r="J11" s="151">
        <v>17.982</v>
      </c>
      <c r="K11" s="32"/>
    </row>
    <row r="12" spans="1:11" s="33" customFormat="1" ht="11.25" customHeight="1">
      <c r="A12" s="35" t="s">
        <v>10</v>
      </c>
      <c r="B12" s="29"/>
      <c r="C12" s="30">
        <v>381</v>
      </c>
      <c r="D12" s="30">
        <v>236</v>
      </c>
      <c r="E12" s="30">
        <v>236</v>
      </c>
      <c r="F12" s="31"/>
      <c r="G12" s="31"/>
      <c r="H12" s="151">
        <v>0.819</v>
      </c>
      <c r="I12" s="151">
        <v>0.5</v>
      </c>
      <c r="J12" s="151">
        <v>0.506</v>
      </c>
      <c r="K12" s="32"/>
    </row>
    <row r="13" spans="1:11" s="42" customFormat="1" ht="11.25" customHeight="1">
      <c r="A13" s="36" t="s">
        <v>11</v>
      </c>
      <c r="B13" s="37"/>
      <c r="C13" s="38">
        <v>14451</v>
      </c>
      <c r="D13" s="38">
        <v>10030</v>
      </c>
      <c r="E13" s="38">
        <v>10772</v>
      </c>
      <c r="F13" s="39">
        <v>107.39780658025923</v>
      </c>
      <c r="G13" s="40"/>
      <c r="H13" s="152">
        <v>35.054</v>
      </c>
      <c r="I13" s="153">
        <v>23.7588</v>
      </c>
      <c r="J13" s="153">
        <v>27.492</v>
      </c>
      <c r="K13" s="41">
        <v>115.71291479367646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45</v>
      </c>
      <c r="E15" s="38">
        <v>35</v>
      </c>
      <c r="F15" s="39">
        <v>77.77777777777777</v>
      </c>
      <c r="G15" s="40"/>
      <c r="H15" s="152">
        <v>0.076</v>
      </c>
      <c r="I15" s="153">
        <v>0.054</v>
      </c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775</v>
      </c>
      <c r="D17" s="38">
        <v>775</v>
      </c>
      <c r="E17" s="38">
        <v>652</v>
      </c>
      <c r="F17" s="39">
        <v>84.12903225806451</v>
      </c>
      <c r="G17" s="40"/>
      <c r="H17" s="152">
        <v>1.899</v>
      </c>
      <c r="I17" s="153">
        <v>0.591</v>
      </c>
      <c r="J17" s="153">
        <v>1.63</v>
      </c>
      <c r="K17" s="41">
        <v>275.8037225042301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25007</v>
      </c>
      <c r="D19" s="30">
        <v>23951</v>
      </c>
      <c r="E19" s="30">
        <v>23951</v>
      </c>
      <c r="F19" s="31"/>
      <c r="G19" s="31"/>
      <c r="H19" s="151">
        <v>161.295</v>
      </c>
      <c r="I19" s="151">
        <v>143.706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25007</v>
      </c>
      <c r="D22" s="38">
        <v>23951</v>
      </c>
      <c r="E22" s="38">
        <v>23951</v>
      </c>
      <c r="F22" s="39">
        <v>100</v>
      </c>
      <c r="G22" s="40"/>
      <c r="H22" s="152">
        <v>161.295</v>
      </c>
      <c r="I22" s="153">
        <v>143.706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77769</v>
      </c>
      <c r="D24" s="38">
        <v>74027</v>
      </c>
      <c r="E24" s="38">
        <v>74600</v>
      </c>
      <c r="F24" s="39">
        <v>100.77404190362975</v>
      </c>
      <c r="G24" s="40"/>
      <c r="H24" s="152">
        <v>425.576</v>
      </c>
      <c r="I24" s="153">
        <v>351.877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30446</v>
      </c>
      <c r="D26" s="38">
        <v>28044</v>
      </c>
      <c r="E26" s="38">
        <v>28600</v>
      </c>
      <c r="F26" s="39">
        <v>101.98259877335616</v>
      </c>
      <c r="G26" s="40"/>
      <c r="H26" s="152">
        <v>165.72</v>
      </c>
      <c r="I26" s="153">
        <v>95.14</v>
      </c>
      <c r="J26" s="153">
        <v>135.4</v>
      </c>
      <c r="K26" s="41">
        <v>142.31658608366618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62912</v>
      </c>
      <c r="D28" s="30">
        <v>60071</v>
      </c>
      <c r="E28" s="30">
        <v>60040</v>
      </c>
      <c r="F28" s="31"/>
      <c r="G28" s="31"/>
      <c r="H28" s="151">
        <v>287.451</v>
      </c>
      <c r="I28" s="151">
        <v>237.227</v>
      </c>
      <c r="J28" s="151">
        <v>212.486</v>
      </c>
      <c r="K28" s="32"/>
    </row>
    <row r="29" spans="1:11" s="33" customFormat="1" ht="11.25" customHeight="1">
      <c r="A29" s="35" t="s">
        <v>21</v>
      </c>
      <c r="B29" s="29"/>
      <c r="C29" s="30">
        <v>43485</v>
      </c>
      <c r="D29" s="30">
        <v>40134</v>
      </c>
      <c r="E29" s="30">
        <v>38417</v>
      </c>
      <c r="F29" s="31"/>
      <c r="G29" s="31"/>
      <c r="H29" s="151">
        <v>94.302</v>
      </c>
      <c r="I29" s="151">
        <v>61.995</v>
      </c>
      <c r="J29" s="151">
        <v>67.192</v>
      </c>
      <c r="K29" s="32"/>
    </row>
    <row r="30" spans="1:11" s="33" customFormat="1" ht="11.25" customHeight="1">
      <c r="A30" s="35" t="s">
        <v>22</v>
      </c>
      <c r="B30" s="29"/>
      <c r="C30" s="30">
        <v>171463</v>
      </c>
      <c r="D30" s="30">
        <v>163024</v>
      </c>
      <c r="E30" s="30">
        <v>163000</v>
      </c>
      <c r="F30" s="31"/>
      <c r="G30" s="31"/>
      <c r="H30" s="151">
        <v>529.654</v>
      </c>
      <c r="I30" s="151">
        <v>341.863</v>
      </c>
      <c r="J30" s="151">
        <v>348.759</v>
      </c>
      <c r="K30" s="32"/>
    </row>
    <row r="31" spans="1:11" s="42" customFormat="1" ht="11.25" customHeight="1">
      <c r="A31" s="43" t="s">
        <v>23</v>
      </c>
      <c r="B31" s="37"/>
      <c r="C31" s="38">
        <v>277860</v>
      </c>
      <c r="D31" s="38">
        <v>263229</v>
      </c>
      <c r="E31" s="38">
        <v>261457</v>
      </c>
      <c r="F31" s="39">
        <v>99.32682189272458</v>
      </c>
      <c r="G31" s="40"/>
      <c r="H31" s="152">
        <v>911.407</v>
      </c>
      <c r="I31" s="153">
        <v>641.085</v>
      </c>
      <c r="J31" s="153">
        <v>628.437</v>
      </c>
      <c r="K31" s="41">
        <v>98.0270946910316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24753</v>
      </c>
      <c r="D33" s="30">
        <v>24930</v>
      </c>
      <c r="E33" s="30">
        <v>22060</v>
      </c>
      <c r="F33" s="31"/>
      <c r="G33" s="31"/>
      <c r="H33" s="151">
        <v>103.249</v>
      </c>
      <c r="I33" s="151">
        <v>86.924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13616</v>
      </c>
      <c r="D34" s="30">
        <v>11450</v>
      </c>
      <c r="E34" s="30">
        <v>11450</v>
      </c>
      <c r="F34" s="31"/>
      <c r="G34" s="31"/>
      <c r="H34" s="151">
        <v>51.799</v>
      </c>
      <c r="I34" s="151">
        <v>32.125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50793</v>
      </c>
      <c r="D35" s="30">
        <v>45200</v>
      </c>
      <c r="E35" s="30">
        <v>50250</v>
      </c>
      <c r="F35" s="31"/>
      <c r="G35" s="31"/>
      <c r="H35" s="151">
        <v>189.621</v>
      </c>
      <c r="I35" s="151">
        <v>140.6</v>
      </c>
      <c r="J35" s="151">
        <v>150.75</v>
      </c>
      <c r="K35" s="32"/>
    </row>
    <row r="36" spans="1:11" s="33" customFormat="1" ht="11.25" customHeight="1">
      <c r="A36" s="35" t="s">
        <v>27</v>
      </c>
      <c r="B36" s="29"/>
      <c r="C36" s="30">
        <v>6533</v>
      </c>
      <c r="D36" s="30">
        <v>6861</v>
      </c>
      <c r="E36" s="30">
        <v>6861</v>
      </c>
      <c r="F36" s="31"/>
      <c r="G36" s="31"/>
      <c r="H36" s="151">
        <v>28.188</v>
      </c>
      <c r="I36" s="151">
        <v>24.052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95695</v>
      </c>
      <c r="D37" s="38">
        <v>88441</v>
      </c>
      <c r="E37" s="38">
        <v>90621</v>
      </c>
      <c r="F37" s="39">
        <v>102.46492011623569</v>
      </c>
      <c r="G37" s="40"/>
      <c r="H37" s="152">
        <v>372.85699999999997</v>
      </c>
      <c r="I37" s="153">
        <v>283.701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5158</v>
      </c>
      <c r="D39" s="38">
        <v>5115</v>
      </c>
      <c r="E39" s="38">
        <v>5420</v>
      </c>
      <c r="F39" s="39">
        <v>105.96285434995113</v>
      </c>
      <c r="G39" s="40"/>
      <c r="H39" s="152">
        <v>8.273</v>
      </c>
      <c r="I39" s="153">
        <v>8.225</v>
      </c>
      <c r="J39" s="153">
        <v>8.008</v>
      </c>
      <c r="K39" s="41">
        <v>97.36170212765957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38921</v>
      </c>
      <c r="D41" s="30">
        <v>35880</v>
      </c>
      <c r="E41" s="30">
        <v>39110</v>
      </c>
      <c r="F41" s="31"/>
      <c r="G41" s="31"/>
      <c r="H41" s="151">
        <v>126.889</v>
      </c>
      <c r="I41" s="151">
        <v>27.931</v>
      </c>
      <c r="J41" s="151">
        <v>94.516</v>
      </c>
      <c r="K41" s="32"/>
    </row>
    <row r="42" spans="1:11" s="33" customFormat="1" ht="11.25" customHeight="1">
      <c r="A42" s="35" t="s">
        <v>31</v>
      </c>
      <c r="B42" s="29"/>
      <c r="C42" s="30">
        <v>232314</v>
      </c>
      <c r="D42" s="30">
        <v>220582</v>
      </c>
      <c r="E42" s="30">
        <v>217850</v>
      </c>
      <c r="F42" s="31"/>
      <c r="G42" s="31"/>
      <c r="H42" s="151">
        <v>1099.547</v>
      </c>
      <c r="I42" s="151">
        <v>592.508</v>
      </c>
      <c r="J42" s="151">
        <v>941.515</v>
      </c>
      <c r="K42" s="32"/>
    </row>
    <row r="43" spans="1:11" s="33" customFormat="1" ht="11.25" customHeight="1">
      <c r="A43" s="35" t="s">
        <v>32</v>
      </c>
      <c r="B43" s="29"/>
      <c r="C43" s="30">
        <v>58765</v>
      </c>
      <c r="D43" s="30">
        <v>62635</v>
      </c>
      <c r="E43" s="30">
        <v>68330</v>
      </c>
      <c r="F43" s="31"/>
      <c r="G43" s="31"/>
      <c r="H43" s="151">
        <v>292.423</v>
      </c>
      <c r="I43" s="151">
        <v>135.042</v>
      </c>
      <c r="J43" s="151">
        <v>297.478</v>
      </c>
      <c r="K43" s="32"/>
    </row>
    <row r="44" spans="1:11" s="33" customFormat="1" ht="11.25" customHeight="1">
      <c r="A44" s="35" t="s">
        <v>33</v>
      </c>
      <c r="B44" s="29"/>
      <c r="C44" s="30">
        <v>132696</v>
      </c>
      <c r="D44" s="30">
        <v>128471</v>
      </c>
      <c r="E44" s="30">
        <v>127800</v>
      </c>
      <c r="F44" s="31"/>
      <c r="G44" s="31"/>
      <c r="H44" s="151">
        <v>623.832</v>
      </c>
      <c r="I44" s="151">
        <v>194.93</v>
      </c>
      <c r="J44" s="151">
        <v>373.165</v>
      </c>
      <c r="K44" s="32"/>
    </row>
    <row r="45" spans="1:11" s="33" customFormat="1" ht="11.25" customHeight="1">
      <c r="A45" s="35" t="s">
        <v>34</v>
      </c>
      <c r="B45" s="29"/>
      <c r="C45" s="30">
        <v>75382</v>
      </c>
      <c r="D45" s="30">
        <v>60339</v>
      </c>
      <c r="E45" s="30">
        <v>72350</v>
      </c>
      <c r="F45" s="31"/>
      <c r="G45" s="31"/>
      <c r="H45" s="151">
        <v>304.261</v>
      </c>
      <c r="I45" s="151">
        <v>80.513</v>
      </c>
      <c r="J45" s="151">
        <v>237.645</v>
      </c>
      <c r="K45" s="32"/>
    </row>
    <row r="46" spans="1:11" s="33" customFormat="1" ht="11.25" customHeight="1">
      <c r="A46" s="35" t="s">
        <v>35</v>
      </c>
      <c r="B46" s="29"/>
      <c r="C46" s="30">
        <v>74627</v>
      </c>
      <c r="D46" s="30">
        <v>74448</v>
      </c>
      <c r="E46" s="30">
        <v>74000</v>
      </c>
      <c r="F46" s="31"/>
      <c r="G46" s="31"/>
      <c r="H46" s="151">
        <v>246.854</v>
      </c>
      <c r="I46" s="151">
        <v>79.089</v>
      </c>
      <c r="J46" s="151">
        <v>185</v>
      </c>
      <c r="K46" s="32"/>
    </row>
    <row r="47" spans="1:11" s="33" customFormat="1" ht="11.25" customHeight="1">
      <c r="A47" s="35" t="s">
        <v>36</v>
      </c>
      <c r="B47" s="29"/>
      <c r="C47" s="30">
        <v>108324</v>
      </c>
      <c r="D47" s="30">
        <v>96535</v>
      </c>
      <c r="E47" s="30">
        <v>94210</v>
      </c>
      <c r="F47" s="31"/>
      <c r="G47" s="31"/>
      <c r="H47" s="151">
        <v>419.606</v>
      </c>
      <c r="I47" s="151">
        <v>173.144</v>
      </c>
      <c r="J47" s="151">
        <v>287.693</v>
      </c>
      <c r="K47" s="32"/>
    </row>
    <row r="48" spans="1:11" s="33" customFormat="1" ht="11.25" customHeight="1">
      <c r="A48" s="35" t="s">
        <v>37</v>
      </c>
      <c r="B48" s="29"/>
      <c r="C48" s="30">
        <v>111064</v>
      </c>
      <c r="D48" s="30">
        <v>108608</v>
      </c>
      <c r="E48" s="30">
        <v>97300</v>
      </c>
      <c r="F48" s="31"/>
      <c r="G48" s="31"/>
      <c r="H48" s="151">
        <v>551.757</v>
      </c>
      <c r="I48" s="151">
        <v>136.183</v>
      </c>
      <c r="J48" s="151">
        <v>316.2</v>
      </c>
      <c r="K48" s="32"/>
    </row>
    <row r="49" spans="1:11" s="33" customFormat="1" ht="11.25" customHeight="1">
      <c r="A49" s="35" t="s">
        <v>38</v>
      </c>
      <c r="B49" s="29"/>
      <c r="C49" s="30">
        <v>72810</v>
      </c>
      <c r="D49" s="30">
        <v>71170</v>
      </c>
      <c r="E49" s="30">
        <v>69630</v>
      </c>
      <c r="F49" s="31"/>
      <c r="G49" s="31"/>
      <c r="H49" s="151">
        <v>315.15</v>
      </c>
      <c r="I49" s="151">
        <v>85.806</v>
      </c>
      <c r="J49" s="151">
        <v>220.614</v>
      </c>
      <c r="K49" s="32"/>
    </row>
    <row r="50" spans="1:11" s="42" customFormat="1" ht="11.25" customHeight="1">
      <c r="A50" s="43" t="s">
        <v>39</v>
      </c>
      <c r="B50" s="37"/>
      <c r="C50" s="38">
        <v>904903</v>
      </c>
      <c r="D50" s="38">
        <v>858668</v>
      </c>
      <c r="E50" s="38">
        <v>860580</v>
      </c>
      <c r="F50" s="39">
        <v>100.22267046169183</v>
      </c>
      <c r="G50" s="40"/>
      <c r="H50" s="152">
        <v>3980.3189999999995</v>
      </c>
      <c r="I50" s="153">
        <v>1505.146</v>
      </c>
      <c r="J50" s="153">
        <v>2953.8259999999996</v>
      </c>
      <c r="K50" s="41">
        <v>196.24847024806894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24560</v>
      </c>
      <c r="D52" s="38">
        <v>24560</v>
      </c>
      <c r="E52" s="38">
        <v>24560</v>
      </c>
      <c r="F52" s="39">
        <v>100</v>
      </c>
      <c r="G52" s="40"/>
      <c r="H52" s="152">
        <v>65.69</v>
      </c>
      <c r="I52" s="153">
        <v>65.69</v>
      </c>
      <c r="J52" s="153">
        <v>65.69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75168</v>
      </c>
      <c r="D54" s="30">
        <v>67763</v>
      </c>
      <c r="E54" s="30">
        <v>67250</v>
      </c>
      <c r="F54" s="31"/>
      <c r="G54" s="31"/>
      <c r="H54" s="151">
        <v>241.79</v>
      </c>
      <c r="I54" s="151">
        <v>190.171</v>
      </c>
      <c r="J54" s="151">
        <v>208.5</v>
      </c>
      <c r="K54" s="32"/>
    </row>
    <row r="55" spans="1:11" s="33" customFormat="1" ht="11.25" customHeight="1">
      <c r="A55" s="35" t="s">
        <v>42</v>
      </c>
      <c r="B55" s="29"/>
      <c r="C55" s="30">
        <v>52662</v>
      </c>
      <c r="D55" s="30">
        <v>39171</v>
      </c>
      <c r="E55" s="30">
        <v>40000</v>
      </c>
      <c r="F55" s="31"/>
      <c r="G55" s="31"/>
      <c r="H55" s="151">
        <v>93.603</v>
      </c>
      <c r="I55" s="151">
        <v>74.425</v>
      </c>
      <c r="J55" s="151">
        <v>104.65</v>
      </c>
      <c r="K55" s="32"/>
    </row>
    <row r="56" spans="1:11" s="33" customFormat="1" ht="11.25" customHeight="1">
      <c r="A56" s="35" t="s">
        <v>43</v>
      </c>
      <c r="B56" s="29"/>
      <c r="C56" s="30">
        <v>50861</v>
      </c>
      <c r="D56" s="30">
        <v>39696</v>
      </c>
      <c r="E56" s="30">
        <v>37129</v>
      </c>
      <c r="F56" s="31"/>
      <c r="G56" s="31"/>
      <c r="H56" s="151">
        <v>151.199</v>
      </c>
      <c r="I56" s="151">
        <v>91.244</v>
      </c>
      <c r="J56" s="151">
        <v>96.839</v>
      </c>
      <c r="K56" s="32"/>
    </row>
    <row r="57" spans="1:11" s="33" customFormat="1" ht="11.25" customHeight="1">
      <c r="A57" s="35" t="s">
        <v>44</v>
      </c>
      <c r="B57" s="29"/>
      <c r="C57" s="30">
        <v>68539</v>
      </c>
      <c r="D57" s="30">
        <v>59774</v>
      </c>
      <c r="E57" s="30">
        <v>59774</v>
      </c>
      <c r="F57" s="31"/>
      <c r="G57" s="31"/>
      <c r="H57" s="151">
        <v>170.807</v>
      </c>
      <c r="I57" s="151">
        <v>150.183</v>
      </c>
      <c r="J57" s="151">
        <v>149.488</v>
      </c>
      <c r="K57" s="32"/>
    </row>
    <row r="58" spans="1:11" s="33" customFormat="1" ht="11.25" customHeight="1">
      <c r="A58" s="35" t="s">
        <v>45</v>
      </c>
      <c r="B58" s="29"/>
      <c r="C58" s="30">
        <v>60340</v>
      </c>
      <c r="D58" s="30">
        <v>51101</v>
      </c>
      <c r="E58" s="30">
        <v>52180</v>
      </c>
      <c r="F58" s="31"/>
      <c r="G58" s="31"/>
      <c r="H58" s="151">
        <v>123.752</v>
      </c>
      <c r="I58" s="151">
        <v>63.718</v>
      </c>
      <c r="J58" s="151">
        <v>131.911</v>
      </c>
      <c r="K58" s="32"/>
    </row>
    <row r="59" spans="1:11" s="42" customFormat="1" ht="11.25" customHeight="1">
      <c r="A59" s="36" t="s">
        <v>46</v>
      </c>
      <c r="B59" s="37"/>
      <c r="C59" s="38">
        <v>307570</v>
      </c>
      <c r="D59" s="38">
        <v>257505</v>
      </c>
      <c r="E59" s="38">
        <v>256333</v>
      </c>
      <c r="F59" s="39">
        <v>99.54486320653967</v>
      </c>
      <c r="G59" s="40"/>
      <c r="H59" s="152">
        <v>781.151</v>
      </c>
      <c r="I59" s="153">
        <v>569.741</v>
      </c>
      <c r="J59" s="153">
        <v>691.3879999999999</v>
      </c>
      <c r="K59" s="41">
        <v>121.35128066963759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1452</v>
      </c>
      <c r="D61" s="30">
        <v>1294</v>
      </c>
      <c r="E61" s="30">
        <v>1012</v>
      </c>
      <c r="F61" s="31"/>
      <c r="G61" s="31"/>
      <c r="H61" s="151">
        <v>2.395</v>
      </c>
      <c r="I61" s="151">
        <v>3.0134000000000003</v>
      </c>
      <c r="J61" s="151">
        <v>2.15</v>
      </c>
      <c r="K61" s="32"/>
    </row>
    <row r="62" spans="1:11" s="33" customFormat="1" ht="11.25" customHeight="1">
      <c r="A62" s="35" t="s">
        <v>48</v>
      </c>
      <c r="B62" s="29"/>
      <c r="C62" s="30">
        <v>1099</v>
      </c>
      <c r="D62" s="30">
        <v>949</v>
      </c>
      <c r="E62" s="30">
        <v>763</v>
      </c>
      <c r="F62" s="31"/>
      <c r="G62" s="31"/>
      <c r="H62" s="151">
        <v>1.933</v>
      </c>
      <c r="I62" s="151">
        <v>1.671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2632</v>
      </c>
      <c r="D63" s="30">
        <v>2219</v>
      </c>
      <c r="E63" s="30">
        <v>2290</v>
      </c>
      <c r="F63" s="31"/>
      <c r="G63" s="31"/>
      <c r="H63" s="151">
        <v>1.951</v>
      </c>
      <c r="I63" s="151">
        <v>4.812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5183</v>
      </c>
      <c r="D64" s="38">
        <v>4462</v>
      </c>
      <c r="E64" s="38">
        <v>4065</v>
      </c>
      <c r="F64" s="39">
        <v>91.10264455401165</v>
      </c>
      <c r="G64" s="40"/>
      <c r="H64" s="152">
        <v>6.279</v>
      </c>
      <c r="I64" s="153">
        <v>9.496400000000001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8056</v>
      </c>
      <c r="D66" s="38">
        <v>8010</v>
      </c>
      <c r="E66" s="38">
        <v>8170</v>
      </c>
      <c r="F66" s="39">
        <v>101.99750312109863</v>
      </c>
      <c r="G66" s="40"/>
      <c r="H66" s="152">
        <v>9.809</v>
      </c>
      <c r="I66" s="153">
        <v>8.805</v>
      </c>
      <c r="J66" s="153">
        <v>11.018</v>
      </c>
      <c r="K66" s="41">
        <v>125.13344690516755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74553</v>
      </c>
      <c r="D68" s="30">
        <v>60800</v>
      </c>
      <c r="E68" s="30">
        <v>61000</v>
      </c>
      <c r="F68" s="31"/>
      <c r="G68" s="31"/>
      <c r="H68" s="151">
        <v>153.123</v>
      </c>
      <c r="I68" s="151">
        <v>145.7</v>
      </c>
      <c r="J68" s="151">
        <v>133.5</v>
      </c>
      <c r="K68" s="32"/>
    </row>
    <row r="69" spans="1:11" s="33" customFormat="1" ht="11.25" customHeight="1">
      <c r="A69" s="35" t="s">
        <v>53</v>
      </c>
      <c r="B69" s="29"/>
      <c r="C69" s="30">
        <v>4360</v>
      </c>
      <c r="D69" s="30">
        <v>4100</v>
      </c>
      <c r="E69" s="30">
        <v>4100</v>
      </c>
      <c r="F69" s="31"/>
      <c r="G69" s="31"/>
      <c r="H69" s="151">
        <v>6.857</v>
      </c>
      <c r="I69" s="151">
        <v>6.88</v>
      </c>
      <c r="J69" s="151">
        <v>6.7</v>
      </c>
      <c r="K69" s="32"/>
    </row>
    <row r="70" spans="1:11" s="42" customFormat="1" ht="11.25" customHeight="1">
      <c r="A70" s="36" t="s">
        <v>54</v>
      </c>
      <c r="B70" s="37"/>
      <c r="C70" s="38">
        <v>78913</v>
      </c>
      <c r="D70" s="38">
        <v>64900</v>
      </c>
      <c r="E70" s="38">
        <v>65100</v>
      </c>
      <c r="F70" s="39">
        <v>100.30816640986133</v>
      </c>
      <c r="G70" s="40"/>
      <c r="H70" s="152">
        <v>159.98</v>
      </c>
      <c r="I70" s="153">
        <v>152.57999999999998</v>
      </c>
      <c r="J70" s="153">
        <v>140.2</v>
      </c>
      <c r="K70" s="41">
        <v>91.88622362039585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3255</v>
      </c>
      <c r="D72" s="30">
        <v>3061</v>
      </c>
      <c r="E72" s="30">
        <v>3226</v>
      </c>
      <c r="F72" s="31"/>
      <c r="G72" s="31"/>
      <c r="H72" s="151">
        <v>0.92</v>
      </c>
      <c r="I72" s="151">
        <v>3.183</v>
      </c>
      <c r="J72" s="151">
        <v>4.342</v>
      </c>
      <c r="K72" s="32"/>
    </row>
    <row r="73" spans="1:11" s="33" customFormat="1" ht="11.25" customHeight="1">
      <c r="A73" s="35" t="s">
        <v>56</v>
      </c>
      <c r="B73" s="29"/>
      <c r="C73" s="30">
        <v>74925</v>
      </c>
      <c r="D73" s="30">
        <v>74925</v>
      </c>
      <c r="E73" s="30">
        <v>68408</v>
      </c>
      <c r="F73" s="31"/>
      <c r="G73" s="31"/>
      <c r="H73" s="151">
        <v>143.281</v>
      </c>
      <c r="I73" s="151">
        <v>208.985</v>
      </c>
      <c r="J73" s="151">
        <v>191.309</v>
      </c>
      <c r="K73" s="32"/>
    </row>
    <row r="74" spans="1:11" s="33" customFormat="1" ht="11.25" customHeight="1">
      <c r="A74" s="35" t="s">
        <v>57</v>
      </c>
      <c r="B74" s="29"/>
      <c r="C74" s="30">
        <v>82106</v>
      </c>
      <c r="D74" s="30">
        <v>65360</v>
      </c>
      <c r="E74" s="30">
        <v>65375</v>
      </c>
      <c r="F74" s="31"/>
      <c r="G74" s="31"/>
      <c r="H74" s="151">
        <v>207.297</v>
      </c>
      <c r="I74" s="151">
        <v>210.111</v>
      </c>
      <c r="J74" s="151">
        <v>196.035</v>
      </c>
      <c r="K74" s="32"/>
    </row>
    <row r="75" spans="1:11" s="33" customFormat="1" ht="11.25" customHeight="1">
      <c r="A75" s="35" t="s">
        <v>58</v>
      </c>
      <c r="B75" s="29"/>
      <c r="C75" s="30">
        <v>13377</v>
      </c>
      <c r="D75" s="30">
        <v>10634</v>
      </c>
      <c r="E75" s="30">
        <v>10693</v>
      </c>
      <c r="F75" s="31"/>
      <c r="G75" s="31"/>
      <c r="H75" s="151">
        <v>16.308</v>
      </c>
      <c r="I75" s="151">
        <v>20.843</v>
      </c>
      <c r="J75" s="151">
        <v>14.461</v>
      </c>
      <c r="K75" s="32"/>
    </row>
    <row r="76" spans="1:11" s="33" customFormat="1" ht="11.25" customHeight="1">
      <c r="A76" s="35" t="s">
        <v>59</v>
      </c>
      <c r="B76" s="29"/>
      <c r="C76" s="30">
        <v>16775</v>
      </c>
      <c r="D76" s="30">
        <v>15017</v>
      </c>
      <c r="E76" s="30">
        <v>15017</v>
      </c>
      <c r="F76" s="31"/>
      <c r="G76" s="31"/>
      <c r="H76" s="151">
        <v>48.764</v>
      </c>
      <c r="I76" s="151">
        <v>68.688</v>
      </c>
      <c r="J76" s="151">
        <v>64.573</v>
      </c>
      <c r="K76" s="32"/>
    </row>
    <row r="77" spans="1:11" s="33" customFormat="1" ht="11.25" customHeight="1">
      <c r="A77" s="35" t="s">
        <v>60</v>
      </c>
      <c r="B77" s="29"/>
      <c r="C77" s="30">
        <v>10858</v>
      </c>
      <c r="D77" s="30">
        <v>8519</v>
      </c>
      <c r="E77" s="30">
        <v>8372</v>
      </c>
      <c r="F77" s="31"/>
      <c r="G77" s="31"/>
      <c r="H77" s="151">
        <v>18.394</v>
      </c>
      <c r="I77" s="151">
        <v>30.182</v>
      </c>
      <c r="J77" s="151">
        <v>29.875</v>
      </c>
      <c r="K77" s="32"/>
    </row>
    <row r="78" spans="1:11" s="33" customFormat="1" ht="11.25" customHeight="1">
      <c r="A78" s="35" t="s">
        <v>61</v>
      </c>
      <c r="B78" s="29"/>
      <c r="C78" s="30">
        <v>24506</v>
      </c>
      <c r="D78" s="30">
        <v>19525</v>
      </c>
      <c r="E78" s="30">
        <v>19550</v>
      </c>
      <c r="F78" s="31"/>
      <c r="G78" s="31"/>
      <c r="H78" s="151">
        <v>44.182</v>
      </c>
      <c r="I78" s="151">
        <v>47.389</v>
      </c>
      <c r="J78" s="151">
        <v>46.49</v>
      </c>
      <c r="K78" s="32"/>
    </row>
    <row r="79" spans="1:11" s="33" customFormat="1" ht="11.25" customHeight="1">
      <c r="A79" s="35" t="s">
        <v>62</v>
      </c>
      <c r="B79" s="29"/>
      <c r="C79" s="30">
        <v>174365</v>
      </c>
      <c r="D79" s="30">
        <v>162513</v>
      </c>
      <c r="E79" s="30">
        <v>134402</v>
      </c>
      <c r="F79" s="31"/>
      <c r="G79" s="31"/>
      <c r="H79" s="151">
        <v>308.25</v>
      </c>
      <c r="I79" s="151">
        <v>539.433</v>
      </c>
      <c r="J79" s="151">
        <v>431.62</v>
      </c>
      <c r="K79" s="32"/>
    </row>
    <row r="80" spans="1:11" s="42" customFormat="1" ht="11.25" customHeight="1">
      <c r="A80" s="43" t="s">
        <v>63</v>
      </c>
      <c r="B80" s="37"/>
      <c r="C80" s="38">
        <v>400167</v>
      </c>
      <c r="D80" s="38">
        <v>359554</v>
      </c>
      <c r="E80" s="38">
        <v>325043</v>
      </c>
      <c r="F80" s="39">
        <v>90.40171990855337</v>
      </c>
      <c r="G80" s="40"/>
      <c r="H80" s="152">
        <v>787.396</v>
      </c>
      <c r="I80" s="153">
        <v>1128.8139999999999</v>
      </c>
      <c r="J80" s="153">
        <v>978.705</v>
      </c>
      <c r="K80" s="41">
        <v>86.70206074694326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120</v>
      </c>
      <c r="E82" s="30">
        <v>120</v>
      </c>
      <c r="F82" s="31"/>
      <c r="G82" s="31"/>
      <c r="H82" s="151">
        <v>0.181</v>
      </c>
      <c r="I82" s="151">
        <v>0.181</v>
      </c>
      <c r="J82" s="151">
        <v>0.181</v>
      </c>
      <c r="K82" s="32"/>
    </row>
    <row r="83" spans="1:11" s="33" customFormat="1" ht="11.25" customHeight="1">
      <c r="A83" s="35" t="s">
        <v>65</v>
      </c>
      <c r="B83" s="29"/>
      <c r="C83" s="30">
        <v>170</v>
      </c>
      <c r="D83" s="30">
        <v>170</v>
      </c>
      <c r="E83" s="30">
        <v>180</v>
      </c>
      <c r="F83" s="31"/>
      <c r="G83" s="31"/>
      <c r="H83" s="151">
        <v>0.173</v>
      </c>
      <c r="I83" s="151">
        <v>0.173</v>
      </c>
      <c r="J83" s="151">
        <v>0.18</v>
      </c>
      <c r="K83" s="32"/>
    </row>
    <row r="84" spans="1:11" s="42" customFormat="1" ht="11.25" customHeight="1">
      <c r="A84" s="36" t="s">
        <v>66</v>
      </c>
      <c r="B84" s="37"/>
      <c r="C84" s="38">
        <v>290</v>
      </c>
      <c r="D84" s="38">
        <v>290</v>
      </c>
      <c r="E84" s="38">
        <v>300</v>
      </c>
      <c r="F84" s="39">
        <v>103.44827586206897</v>
      </c>
      <c r="G84" s="40"/>
      <c r="H84" s="152">
        <v>0.354</v>
      </c>
      <c r="I84" s="153">
        <v>0.354</v>
      </c>
      <c r="J84" s="153">
        <v>0.361</v>
      </c>
      <c r="K84" s="41">
        <v>101.97740112994352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2256848</v>
      </c>
      <c r="D87" s="53">
        <v>2071606</v>
      </c>
      <c r="E87" s="53">
        <v>2040259</v>
      </c>
      <c r="F87" s="54">
        <f>IF(D87&gt;0,100*E87/D87,0)</f>
        <v>98.48682616289005</v>
      </c>
      <c r="G87" s="40"/>
      <c r="H87" s="156">
        <v>7873.134999999999</v>
      </c>
      <c r="I87" s="157">
        <v>4988.7642000000005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6" zoomScaleSheetLayoutView="96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>
        <v>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145</v>
      </c>
      <c r="E17" s="38"/>
      <c r="F17" s="39"/>
      <c r="G17" s="40"/>
      <c r="H17" s="152">
        <v>0.187</v>
      </c>
      <c r="I17" s="153">
        <v>0.177</v>
      </c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2689</v>
      </c>
      <c r="D28" s="30">
        <v>3152</v>
      </c>
      <c r="E28" s="30">
        <v>3200</v>
      </c>
      <c r="F28" s="31"/>
      <c r="G28" s="31"/>
      <c r="H28" s="151">
        <v>12.82</v>
      </c>
      <c r="I28" s="151">
        <v>9.877</v>
      </c>
      <c r="J28" s="151">
        <v>9.843</v>
      </c>
      <c r="K28" s="32"/>
    </row>
    <row r="29" spans="1:11" s="33" customFormat="1" ht="11.25" customHeight="1">
      <c r="A29" s="35" t="s">
        <v>21</v>
      </c>
      <c r="B29" s="29"/>
      <c r="C29" s="30">
        <v>4730</v>
      </c>
      <c r="D29" s="30">
        <v>4729</v>
      </c>
      <c r="E29" s="30">
        <v>4729</v>
      </c>
      <c r="F29" s="31"/>
      <c r="G29" s="31"/>
      <c r="H29" s="151">
        <v>8.769</v>
      </c>
      <c r="I29" s="151">
        <v>6.508</v>
      </c>
      <c r="J29" s="151">
        <v>8.562</v>
      </c>
      <c r="K29" s="32"/>
    </row>
    <row r="30" spans="1:11" s="33" customFormat="1" ht="11.25" customHeight="1">
      <c r="A30" s="35" t="s">
        <v>22</v>
      </c>
      <c r="B30" s="29"/>
      <c r="C30" s="30">
        <v>3133</v>
      </c>
      <c r="D30" s="30">
        <v>5033</v>
      </c>
      <c r="E30" s="30">
        <v>6000</v>
      </c>
      <c r="F30" s="31"/>
      <c r="G30" s="31"/>
      <c r="H30" s="151">
        <v>15.779</v>
      </c>
      <c r="I30" s="151">
        <v>7.445</v>
      </c>
      <c r="J30" s="151">
        <v>14.912</v>
      </c>
      <c r="K30" s="32"/>
    </row>
    <row r="31" spans="1:11" s="42" customFormat="1" ht="11.25" customHeight="1">
      <c r="A31" s="43" t="s">
        <v>23</v>
      </c>
      <c r="B31" s="37"/>
      <c r="C31" s="38">
        <v>10552</v>
      </c>
      <c r="D31" s="38">
        <v>12914</v>
      </c>
      <c r="E31" s="38">
        <v>13929</v>
      </c>
      <c r="F31" s="39">
        <v>107.85968716122038</v>
      </c>
      <c r="G31" s="40"/>
      <c r="H31" s="152">
        <v>37.367999999999995</v>
      </c>
      <c r="I31" s="153">
        <v>23.830000000000002</v>
      </c>
      <c r="J31" s="153">
        <v>33.317</v>
      </c>
      <c r="K31" s="41">
        <v>139.8111624003357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350</v>
      </c>
      <c r="D33" s="30">
        <v>350</v>
      </c>
      <c r="E33" s="30">
        <v>360</v>
      </c>
      <c r="F33" s="31"/>
      <c r="G33" s="31"/>
      <c r="H33" s="151">
        <v>1.56</v>
      </c>
      <c r="I33" s="151">
        <v>1.2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781</v>
      </c>
      <c r="D34" s="30">
        <v>750</v>
      </c>
      <c r="E34" s="30">
        <v>750</v>
      </c>
      <c r="F34" s="31"/>
      <c r="G34" s="31"/>
      <c r="H34" s="151">
        <v>2.306</v>
      </c>
      <c r="I34" s="151">
        <v>2.05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6473</v>
      </c>
      <c r="D35" s="30">
        <v>2000</v>
      </c>
      <c r="E35" s="30">
        <v>500</v>
      </c>
      <c r="F35" s="31"/>
      <c r="G35" s="31"/>
      <c r="H35" s="151">
        <v>23.955</v>
      </c>
      <c r="I35" s="151">
        <v>6.3</v>
      </c>
      <c r="J35" s="151">
        <v>1.5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72</v>
      </c>
      <c r="E36" s="30"/>
      <c r="F36" s="31"/>
      <c r="G36" s="31"/>
      <c r="H36" s="151"/>
      <c r="I36" s="151">
        <v>0.252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7604</v>
      </c>
      <c r="D37" s="38">
        <v>3172</v>
      </c>
      <c r="E37" s="38">
        <v>1610</v>
      </c>
      <c r="F37" s="39">
        <v>50.756620428751575</v>
      </c>
      <c r="G37" s="40"/>
      <c r="H37" s="152">
        <v>27.820999999999998</v>
      </c>
      <c r="I37" s="153">
        <v>9.802000000000001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12822</v>
      </c>
      <c r="D39" s="38">
        <v>12820</v>
      </c>
      <c r="E39" s="38">
        <v>11582</v>
      </c>
      <c r="F39" s="39">
        <v>90.34321372854915</v>
      </c>
      <c r="G39" s="40"/>
      <c r="H39" s="152">
        <v>21.528</v>
      </c>
      <c r="I39" s="153">
        <v>21</v>
      </c>
      <c r="J39" s="153">
        <v>17.1</v>
      </c>
      <c r="K39" s="41">
        <v>81.42857142857144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11250</v>
      </c>
      <c r="D41" s="30">
        <v>12585</v>
      </c>
      <c r="E41" s="30">
        <v>11040</v>
      </c>
      <c r="F41" s="31"/>
      <c r="G41" s="31"/>
      <c r="H41" s="151">
        <v>36.523</v>
      </c>
      <c r="I41" s="151">
        <v>8.349</v>
      </c>
      <c r="J41" s="151">
        <v>22.746</v>
      </c>
      <c r="K41" s="32"/>
    </row>
    <row r="42" spans="1:11" s="33" customFormat="1" ht="11.25" customHeight="1">
      <c r="A42" s="35" t="s">
        <v>31</v>
      </c>
      <c r="B42" s="29"/>
      <c r="C42" s="30">
        <v>4500</v>
      </c>
      <c r="D42" s="30">
        <v>4500</v>
      </c>
      <c r="E42" s="30">
        <v>4300</v>
      </c>
      <c r="F42" s="31"/>
      <c r="G42" s="31"/>
      <c r="H42" s="151">
        <v>19.508</v>
      </c>
      <c r="I42" s="151">
        <v>7.236</v>
      </c>
      <c r="J42" s="151">
        <v>16.34</v>
      </c>
      <c r="K42" s="32"/>
    </row>
    <row r="43" spans="1:11" s="33" customFormat="1" ht="11.25" customHeight="1">
      <c r="A43" s="35" t="s">
        <v>32</v>
      </c>
      <c r="B43" s="29"/>
      <c r="C43" s="30">
        <v>1400</v>
      </c>
      <c r="D43" s="30">
        <v>1350</v>
      </c>
      <c r="E43" s="30">
        <v>1300</v>
      </c>
      <c r="F43" s="31"/>
      <c r="G43" s="31"/>
      <c r="H43" s="151">
        <v>5.491</v>
      </c>
      <c r="I43" s="151">
        <v>0.867</v>
      </c>
      <c r="J43" s="151">
        <v>3.64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51">
        <v>46.086</v>
      </c>
      <c r="I44" s="151">
        <v>9.787</v>
      </c>
      <c r="J44" s="151">
        <v>28.2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51">
        <v>3.809</v>
      </c>
      <c r="I45" s="151">
        <v>1.254</v>
      </c>
      <c r="J45" s="151">
        <v>2.8</v>
      </c>
      <c r="K45" s="32"/>
    </row>
    <row r="46" spans="1:11" s="33" customFormat="1" ht="11.25" customHeight="1">
      <c r="A46" s="35" t="s">
        <v>35</v>
      </c>
      <c r="B46" s="29"/>
      <c r="C46" s="30">
        <v>18000</v>
      </c>
      <c r="D46" s="30">
        <v>18000</v>
      </c>
      <c r="E46" s="30">
        <v>15000</v>
      </c>
      <c r="F46" s="31"/>
      <c r="G46" s="31"/>
      <c r="H46" s="151">
        <v>60.474</v>
      </c>
      <c r="I46" s="151">
        <v>23.419</v>
      </c>
      <c r="J46" s="151">
        <v>36</v>
      </c>
      <c r="K46" s="32"/>
    </row>
    <row r="47" spans="1:11" s="33" customFormat="1" ht="11.25" customHeight="1">
      <c r="A47" s="35" t="s">
        <v>36</v>
      </c>
      <c r="B47" s="29"/>
      <c r="C47" s="30">
        <v>5000</v>
      </c>
      <c r="D47" s="30">
        <v>8040</v>
      </c>
      <c r="E47" s="30">
        <v>8040</v>
      </c>
      <c r="F47" s="31"/>
      <c r="G47" s="31"/>
      <c r="H47" s="151">
        <v>18.98</v>
      </c>
      <c r="I47" s="151">
        <v>11.466</v>
      </c>
      <c r="J47" s="151">
        <v>23.368</v>
      </c>
      <c r="K47" s="32"/>
    </row>
    <row r="48" spans="1:11" s="33" customFormat="1" ht="11.25" customHeight="1">
      <c r="A48" s="35" t="s">
        <v>37</v>
      </c>
      <c r="B48" s="29"/>
      <c r="C48" s="30">
        <v>1856</v>
      </c>
      <c r="D48" s="30">
        <v>1750</v>
      </c>
      <c r="E48" s="30">
        <v>1525</v>
      </c>
      <c r="F48" s="31"/>
      <c r="G48" s="31"/>
      <c r="H48" s="151">
        <v>8.416</v>
      </c>
      <c r="I48" s="151">
        <v>1.858</v>
      </c>
      <c r="J48" s="151">
        <v>4.263</v>
      </c>
      <c r="K48" s="32"/>
    </row>
    <row r="49" spans="1:11" s="33" customFormat="1" ht="11.25" customHeight="1">
      <c r="A49" s="35" t="s">
        <v>38</v>
      </c>
      <c r="B49" s="29"/>
      <c r="C49" s="30">
        <v>9620</v>
      </c>
      <c r="D49" s="30">
        <v>9721</v>
      </c>
      <c r="E49" s="30">
        <v>9400</v>
      </c>
      <c r="F49" s="31"/>
      <c r="G49" s="31"/>
      <c r="H49" s="151">
        <v>41.706</v>
      </c>
      <c r="I49" s="151">
        <v>12.852</v>
      </c>
      <c r="J49" s="151">
        <v>27.8</v>
      </c>
      <c r="K49" s="32"/>
    </row>
    <row r="50" spans="1:11" s="42" customFormat="1" ht="11.25" customHeight="1">
      <c r="A50" s="43" t="s">
        <v>39</v>
      </c>
      <c r="B50" s="37"/>
      <c r="C50" s="38">
        <v>62626</v>
      </c>
      <c r="D50" s="38">
        <v>66946</v>
      </c>
      <c r="E50" s="38">
        <v>61605</v>
      </c>
      <c r="F50" s="39">
        <v>92.0219281211723</v>
      </c>
      <c r="G50" s="40"/>
      <c r="H50" s="152">
        <v>240.993</v>
      </c>
      <c r="I50" s="153">
        <v>77.08800000000001</v>
      </c>
      <c r="J50" s="153">
        <v>165.157</v>
      </c>
      <c r="K50" s="41">
        <v>214.24475923619758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553</v>
      </c>
      <c r="D52" s="38">
        <v>553</v>
      </c>
      <c r="E52" s="38">
        <v>553</v>
      </c>
      <c r="F52" s="39">
        <v>100</v>
      </c>
      <c r="G52" s="40"/>
      <c r="H52" s="152">
        <v>1.474</v>
      </c>
      <c r="I52" s="153">
        <v>1.474</v>
      </c>
      <c r="J52" s="153">
        <v>1.474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33000</v>
      </c>
      <c r="D54" s="30">
        <v>25713</v>
      </c>
      <c r="E54" s="30">
        <v>21500</v>
      </c>
      <c r="F54" s="31"/>
      <c r="G54" s="31"/>
      <c r="H54" s="151">
        <v>87</v>
      </c>
      <c r="I54" s="151">
        <v>49.48</v>
      </c>
      <c r="J54" s="151">
        <v>45</v>
      </c>
      <c r="K54" s="32"/>
    </row>
    <row r="55" spans="1:11" s="33" customFormat="1" ht="11.25" customHeight="1">
      <c r="A55" s="35" t="s">
        <v>42</v>
      </c>
      <c r="B55" s="29"/>
      <c r="C55" s="30">
        <v>44878</v>
      </c>
      <c r="D55" s="30">
        <v>43329</v>
      </c>
      <c r="E55" s="30">
        <v>43500</v>
      </c>
      <c r="F55" s="31"/>
      <c r="G55" s="31"/>
      <c r="H55" s="151">
        <v>134.631</v>
      </c>
      <c r="I55" s="151">
        <v>116.99</v>
      </c>
      <c r="J55" s="151">
        <v>126.675</v>
      </c>
      <c r="K55" s="32"/>
    </row>
    <row r="56" spans="1:11" s="33" customFormat="1" ht="11.25" customHeight="1">
      <c r="A56" s="35" t="s">
        <v>43</v>
      </c>
      <c r="B56" s="29"/>
      <c r="C56" s="30">
        <v>63480</v>
      </c>
      <c r="D56" s="30">
        <v>31347</v>
      </c>
      <c r="E56" s="30">
        <v>33370</v>
      </c>
      <c r="F56" s="31"/>
      <c r="G56" s="31"/>
      <c r="H56" s="151">
        <v>214.812</v>
      </c>
      <c r="I56" s="151">
        <v>118.999</v>
      </c>
      <c r="J56" s="151">
        <v>90.295</v>
      </c>
      <c r="K56" s="32"/>
    </row>
    <row r="57" spans="1:11" s="33" customFormat="1" ht="11.25" customHeight="1">
      <c r="A57" s="35" t="s">
        <v>44</v>
      </c>
      <c r="B57" s="29"/>
      <c r="C57" s="30">
        <v>9467</v>
      </c>
      <c r="D57" s="30">
        <v>9347</v>
      </c>
      <c r="E57" s="30">
        <v>9347</v>
      </c>
      <c r="F57" s="31"/>
      <c r="G57" s="31"/>
      <c r="H57" s="151">
        <v>30.001</v>
      </c>
      <c r="I57" s="151">
        <v>23.782</v>
      </c>
      <c r="J57" s="151">
        <v>23.591</v>
      </c>
      <c r="K57" s="32"/>
    </row>
    <row r="58" spans="1:11" s="33" customFormat="1" ht="11.25" customHeight="1">
      <c r="A58" s="35" t="s">
        <v>45</v>
      </c>
      <c r="B58" s="29"/>
      <c r="C58" s="30">
        <v>3964</v>
      </c>
      <c r="D58" s="30">
        <v>4085</v>
      </c>
      <c r="E58" s="30">
        <v>4356</v>
      </c>
      <c r="F58" s="31"/>
      <c r="G58" s="31"/>
      <c r="H58" s="151">
        <v>14.072</v>
      </c>
      <c r="I58" s="151">
        <v>3.922</v>
      </c>
      <c r="J58" s="151">
        <v>10.019</v>
      </c>
      <c r="K58" s="32"/>
    </row>
    <row r="59" spans="1:11" s="42" customFormat="1" ht="11.25" customHeight="1">
      <c r="A59" s="36" t="s">
        <v>46</v>
      </c>
      <c r="B59" s="37"/>
      <c r="C59" s="38">
        <v>154789</v>
      </c>
      <c r="D59" s="38">
        <v>113821</v>
      </c>
      <c r="E59" s="38">
        <v>112073</v>
      </c>
      <c r="F59" s="39">
        <v>98.46425527802427</v>
      </c>
      <c r="G59" s="40"/>
      <c r="H59" s="152">
        <v>480.51599999999996</v>
      </c>
      <c r="I59" s="153">
        <v>313.173</v>
      </c>
      <c r="J59" s="153">
        <v>295.58000000000004</v>
      </c>
      <c r="K59" s="41">
        <v>94.38233819646011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778</v>
      </c>
      <c r="D61" s="30">
        <v>612.5</v>
      </c>
      <c r="E61" s="30">
        <v>485.76</v>
      </c>
      <c r="F61" s="31"/>
      <c r="G61" s="31"/>
      <c r="H61" s="151">
        <v>0.895</v>
      </c>
      <c r="I61" s="151">
        <v>1.2575</v>
      </c>
      <c r="J61" s="151">
        <v>0.943</v>
      </c>
      <c r="K61" s="32"/>
    </row>
    <row r="62" spans="1:11" s="33" customFormat="1" ht="11.25" customHeight="1">
      <c r="A62" s="35" t="s">
        <v>48</v>
      </c>
      <c r="B62" s="29"/>
      <c r="C62" s="30">
        <v>336</v>
      </c>
      <c r="D62" s="30">
        <v>336</v>
      </c>
      <c r="E62" s="30">
        <v>273</v>
      </c>
      <c r="F62" s="31"/>
      <c r="G62" s="31"/>
      <c r="H62" s="151">
        <v>0.581</v>
      </c>
      <c r="I62" s="151">
        <v>0.447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1812</v>
      </c>
      <c r="D63" s="30">
        <v>1861.2</v>
      </c>
      <c r="E63" s="30">
        <v>1711</v>
      </c>
      <c r="F63" s="31"/>
      <c r="G63" s="31"/>
      <c r="H63" s="151">
        <v>1.276</v>
      </c>
      <c r="I63" s="151">
        <v>4.192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2926</v>
      </c>
      <c r="D64" s="38">
        <v>2809.7</v>
      </c>
      <c r="E64" s="38">
        <v>2469.76</v>
      </c>
      <c r="F64" s="39">
        <v>87.9011994163078</v>
      </c>
      <c r="G64" s="40"/>
      <c r="H64" s="152">
        <v>2.752</v>
      </c>
      <c r="I64" s="153">
        <v>5.8965000000000005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9105</v>
      </c>
      <c r="D66" s="38">
        <v>8372</v>
      </c>
      <c r="E66" s="38">
        <v>10830</v>
      </c>
      <c r="F66" s="39">
        <v>129.35977066411849</v>
      </c>
      <c r="G66" s="40"/>
      <c r="H66" s="152">
        <v>9.389</v>
      </c>
      <c r="I66" s="153">
        <v>8.232</v>
      </c>
      <c r="J66" s="153">
        <v>15.466</v>
      </c>
      <c r="K66" s="41">
        <v>187.87657920310983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9905</v>
      </c>
      <c r="D72" s="30">
        <v>8575</v>
      </c>
      <c r="E72" s="30">
        <v>8816</v>
      </c>
      <c r="F72" s="31"/>
      <c r="G72" s="31"/>
      <c r="H72" s="151">
        <v>3.604</v>
      </c>
      <c r="I72" s="151">
        <v>14.275</v>
      </c>
      <c r="J72" s="151">
        <v>15.929</v>
      </c>
      <c r="K72" s="32"/>
    </row>
    <row r="73" spans="1:11" s="33" customFormat="1" ht="11.25" customHeight="1">
      <c r="A73" s="35" t="s">
        <v>56</v>
      </c>
      <c r="B73" s="29"/>
      <c r="C73" s="30">
        <v>569</v>
      </c>
      <c r="D73" s="30">
        <v>800</v>
      </c>
      <c r="E73" s="30">
        <v>800</v>
      </c>
      <c r="F73" s="31"/>
      <c r="G73" s="31"/>
      <c r="H73" s="151">
        <v>1.707</v>
      </c>
      <c r="I73" s="151">
        <v>1.988</v>
      </c>
      <c r="J73" s="151">
        <v>1.988</v>
      </c>
      <c r="K73" s="32"/>
    </row>
    <row r="74" spans="1:11" s="33" customFormat="1" ht="11.25" customHeight="1">
      <c r="A74" s="35" t="s">
        <v>57</v>
      </c>
      <c r="B74" s="29"/>
      <c r="C74" s="30">
        <v>8724</v>
      </c>
      <c r="D74" s="30">
        <v>11576</v>
      </c>
      <c r="E74" s="30">
        <v>11576</v>
      </c>
      <c r="F74" s="31"/>
      <c r="G74" s="31"/>
      <c r="H74" s="151">
        <v>14.052</v>
      </c>
      <c r="I74" s="151">
        <v>15.049</v>
      </c>
      <c r="J74" s="151">
        <v>19.679</v>
      </c>
      <c r="K74" s="32"/>
    </row>
    <row r="75" spans="1:11" s="33" customFormat="1" ht="11.25" customHeight="1">
      <c r="A75" s="35" t="s">
        <v>58</v>
      </c>
      <c r="B75" s="29"/>
      <c r="C75" s="30">
        <v>34039</v>
      </c>
      <c r="D75" s="30">
        <v>32151</v>
      </c>
      <c r="E75" s="30">
        <v>32546</v>
      </c>
      <c r="F75" s="31"/>
      <c r="G75" s="31"/>
      <c r="H75" s="151">
        <v>21.999</v>
      </c>
      <c r="I75" s="151">
        <v>59.865</v>
      </c>
      <c r="J75" s="151">
        <v>36.075</v>
      </c>
      <c r="K75" s="32"/>
    </row>
    <row r="76" spans="1:11" s="33" customFormat="1" ht="11.25" customHeight="1">
      <c r="A76" s="35" t="s">
        <v>59</v>
      </c>
      <c r="B76" s="29"/>
      <c r="C76" s="30">
        <v>830</v>
      </c>
      <c r="D76" s="30">
        <v>730</v>
      </c>
      <c r="E76" s="30">
        <v>730</v>
      </c>
      <c r="F76" s="31"/>
      <c r="G76" s="31"/>
      <c r="H76" s="151">
        <v>2.739</v>
      </c>
      <c r="I76" s="151">
        <v>2.555</v>
      </c>
      <c r="J76" s="151">
        <v>2.555</v>
      </c>
      <c r="K76" s="32"/>
    </row>
    <row r="77" spans="1:11" s="33" customFormat="1" ht="11.25" customHeight="1">
      <c r="A77" s="35" t="s">
        <v>60</v>
      </c>
      <c r="B77" s="29"/>
      <c r="C77" s="30">
        <v>4378</v>
      </c>
      <c r="D77" s="30">
        <v>2942</v>
      </c>
      <c r="E77" s="30">
        <v>2942</v>
      </c>
      <c r="F77" s="31"/>
      <c r="G77" s="31"/>
      <c r="H77" s="151">
        <v>7.349</v>
      </c>
      <c r="I77" s="151">
        <v>7.649</v>
      </c>
      <c r="J77" s="151">
        <v>7.649</v>
      </c>
      <c r="K77" s="32"/>
    </row>
    <row r="78" spans="1:11" s="33" customFormat="1" ht="11.25" customHeight="1">
      <c r="A78" s="35" t="s">
        <v>61</v>
      </c>
      <c r="B78" s="29"/>
      <c r="C78" s="30">
        <v>1794</v>
      </c>
      <c r="D78" s="30">
        <v>2200</v>
      </c>
      <c r="E78" s="30">
        <v>2200</v>
      </c>
      <c r="F78" s="31"/>
      <c r="G78" s="31"/>
      <c r="H78" s="151">
        <v>3.077</v>
      </c>
      <c r="I78" s="151">
        <v>5.28</v>
      </c>
      <c r="J78" s="151">
        <v>5.17</v>
      </c>
      <c r="K78" s="32"/>
    </row>
    <row r="79" spans="1:11" s="33" customFormat="1" ht="11.25" customHeight="1">
      <c r="A79" s="35" t="s">
        <v>62</v>
      </c>
      <c r="B79" s="29"/>
      <c r="C79" s="30">
        <v>450</v>
      </c>
      <c r="D79" s="30">
        <v>550</v>
      </c>
      <c r="E79" s="30">
        <v>766</v>
      </c>
      <c r="F79" s="31"/>
      <c r="G79" s="31"/>
      <c r="H79" s="151">
        <v>1.577</v>
      </c>
      <c r="I79" s="151">
        <v>1.645</v>
      </c>
      <c r="J79" s="151">
        <v>2.217</v>
      </c>
      <c r="K79" s="32"/>
    </row>
    <row r="80" spans="1:11" s="42" customFormat="1" ht="11.25" customHeight="1">
      <c r="A80" s="43" t="s">
        <v>63</v>
      </c>
      <c r="B80" s="37"/>
      <c r="C80" s="38">
        <v>60689</v>
      </c>
      <c r="D80" s="38">
        <v>59524</v>
      </c>
      <c r="E80" s="38">
        <v>60376</v>
      </c>
      <c r="F80" s="39">
        <v>101.43135541966265</v>
      </c>
      <c r="G80" s="40"/>
      <c r="H80" s="152">
        <v>56.103999999999985</v>
      </c>
      <c r="I80" s="153">
        <v>108.30600000000001</v>
      </c>
      <c r="J80" s="153">
        <v>91.26200000000001</v>
      </c>
      <c r="K80" s="41">
        <v>84.26310638376452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321810</v>
      </c>
      <c r="D87" s="53">
        <v>281076.7</v>
      </c>
      <c r="E87" s="53">
        <v>275027.76</v>
      </c>
      <c r="F87" s="54">
        <f>IF(D87&gt;0,100*E87/D87,0)</f>
        <v>97.84793972606053</v>
      </c>
      <c r="G87" s="40"/>
      <c r="H87" s="156">
        <v>878.1319999999998</v>
      </c>
      <c r="I87" s="157">
        <v>568.9785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8" zoomScaleSheetLayoutView="98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>
        <v>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104</v>
      </c>
      <c r="D9" s="30">
        <v>128</v>
      </c>
      <c r="E9" s="30">
        <v>128</v>
      </c>
      <c r="F9" s="31"/>
      <c r="G9" s="31"/>
      <c r="H9" s="151">
        <v>0.231</v>
      </c>
      <c r="I9" s="151">
        <v>0.236</v>
      </c>
      <c r="J9" s="151">
        <v>0.236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51">
        <v>0.312</v>
      </c>
      <c r="I10" s="151">
        <v>0.108</v>
      </c>
      <c r="J10" s="151">
        <v>0.077</v>
      </c>
      <c r="K10" s="32"/>
    </row>
    <row r="11" spans="1:11" s="33" customFormat="1" ht="11.25" customHeight="1">
      <c r="A11" s="28" t="s">
        <v>9</v>
      </c>
      <c r="B11" s="29"/>
      <c r="C11" s="30">
        <v>184</v>
      </c>
      <c r="D11" s="30">
        <v>295</v>
      </c>
      <c r="E11" s="30">
        <v>50</v>
      </c>
      <c r="F11" s="31"/>
      <c r="G11" s="31"/>
      <c r="H11" s="151">
        <v>0.324</v>
      </c>
      <c r="I11" s="151">
        <v>0.512</v>
      </c>
      <c r="J11" s="151">
        <v>0.106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15</v>
      </c>
      <c r="E12" s="30">
        <v>15</v>
      </c>
      <c r="F12" s="31"/>
      <c r="G12" s="31"/>
      <c r="H12" s="151">
        <v>0.014</v>
      </c>
      <c r="I12" s="151">
        <v>0.025</v>
      </c>
      <c r="J12" s="151">
        <v>0.03</v>
      </c>
      <c r="K12" s="32"/>
    </row>
    <row r="13" spans="1:11" s="42" customFormat="1" ht="11.25" customHeight="1">
      <c r="A13" s="36" t="s">
        <v>11</v>
      </c>
      <c r="B13" s="37"/>
      <c r="C13" s="38">
        <v>472</v>
      </c>
      <c r="D13" s="38">
        <v>476</v>
      </c>
      <c r="E13" s="38">
        <v>231</v>
      </c>
      <c r="F13" s="39">
        <v>48.529411764705884</v>
      </c>
      <c r="G13" s="40"/>
      <c r="H13" s="152">
        <v>0.881</v>
      </c>
      <c r="I13" s="153">
        <v>0.881</v>
      </c>
      <c r="J13" s="153">
        <v>0.44899999999999995</v>
      </c>
      <c r="K13" s="41">
        <v>50.96481271282633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13345</v>
      </c>
      <c r="D19" s="30">
        <v>13268</v>
      </c>
      <c r="E19" s="30">
        <v>13268</v>
      </c>
      <c r="F19" s="31"/>
      <c r="G19" s="31"/>
      <c r="H19" s="151">
        <v>84.741</v>
      </c>
      <c r="I19" s="151">
        <v>63.686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13345</v>
      </c>
      <c r="D22" s="38">
        <v>13268</v>
      </c>
      <c r="E22" s="38">
        <v>13268</v>
      </c>
      <c r="F22" s="39">
        <v>100</v>
      </c>
      <c r="G22" s="40"/>
      <c r="H22" s="152">
        <v>84.741</v>
      </c>
      <c r="I22" s="153">
        <v>63.686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85156</v>
      </c>
      <c r="D24" s="38">
        <v>87000</v>
      </c>
      <c r="E24" s="38">
        <v>86000</v>
      </c>
      <c r="F24" s="39">
        <v>98.85057471264368</v>
      </c>
      <c r="G24" s="40"/>
      <c r="H24" s="152">
        <v>400.613</v>
      </c>
      <c r="I24" s="153">
        <v>352.971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17981</v>
      </c>
      <c r="D26" s="38">
        <v>18000</v>
      </c>
      <c r="E26" s="38">
        <v>20000</v>
      </c>
      <c r="F26" s="39">
        <v>111.11111111111111</v>
      </c>
      <c r="G26" s="40"/>
      <c r="H26" s="152">
        <v>89.276</v>
      </c>
      <c r="I26" s="153">
        <v>60</v>
      </c>
      <c r="J26" s="153">
        <v>80</v>
      </c>
      <c r="K26" s="41">
        <v>133.33333333333334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186384</v>
      </c>
      <c r="D28" s="30">
        <v>183751</v>
      </c>
      <c r="E28" s="30">
        <v>183192</v>
      </c>
      <c r="F28" s="31"/>
      <c r="G28" s="31"/>
      <c r="H28" s="151">
        <v>857.272</v>
      </c>
      <c r="I28" s="151">
        <v>759.921</v>
      </c>
      <c r="J28" s="151">
        <v>693.292</v>
      </c>
      <c r="K28" s="32"/>
    </row>
    <row r="29" spans="1:11" s="33" customFormat="1" ht="11.25" customHeight="1">
      <c r="A29" s="35" t="s">
        <v>21</v>
      </c>
      <c r="B29" s="29"/>
      <c r="C29" s="30">
        <v>84323</v>
      </c>
      <c r="D29" s="30">
        <v>102938</v>
      </c>
      <c r="E29" s="30">
        <v>95318</v>
      </c>
      <c r="F29" s="31"/>
      <c r="G29" s="31"/>
      <c r="H29" s="151">
        <v>214.703</v>
      </c>
      <c r="I29" s="151">
        <v>159.533</v>
      </c>
      <c r="J29" s="151">
        <v>189.212</v>
      </c>
      <c r="K29" s="32"/>
    </row>
    <row r="30" spans="1:11" s="33" customFormat="1" ht="11.25" customHeight="1">
      <c r="A30" s="35" t="s">
        <v>22</v>
      </c>
      <c r="B30" s="29"/>
      <c r="C30" s="30">
        <v>153339</v>
      </c>
      <c r="D30" s="30">
        <v>162740</v>
      </c>
      <c r="E30" s="30">
        <v>160000</v>
      </c>
      <c r="F30" s="31"/>
      <c r="G30" s="31"/>
      <c r="H30" s="151">
        <v>516.391</v>
      </c>
      <c r="I30" s="151">
        <v>365.186</v>
      </c>
      <c r="J30" s="151">
        <v>378.78</v>
      </c>
      <c r="K30" s="32"/>
    </row>
    <row r="31" spans="1:11" s="42" customFormat="1" ht="11.25" customHeight="1">
      <c r="A31" s="43" t="s">
        <v>23</v>
      </c>
      <c r="B31" s="37"/>
      <c r="C31" s="38">
        <v>424046</v>
      </c>
      <c r="D31" s="38">
        <v>449429</v>
      </c>
      <c r="E31" s="38">
        <v>438510</v>
      </c>
      <c r="F31" s="39">
        <v>97.57047275542966</v>
      </c>
      <c r="G31" s="40"/>
      <c r="H31" s="152">
        <v>1588.366</v>
      </c>
      <c r="I31" s="153">
        <v>1284.64</v>
      </c>
      <c r="J31" s="153">
        <v>1261.284</v>
      </c>
      <c r="K31" s="41">
        <v>98.18190310125794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36445</v>
      </c>
      <c r="D33" s="30">
        <v>36650</v>
      </c>
      <c r="E33" s="30">
        <v>31500</v>
      </c>
      <c r="F33" s="31"/>
      <c r="G33" s="31"/>
      <c r="H33" s="151">
        <v>149.562</v>
      </c>
      <c r="I33" s="151">
        <v>134.8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18741</v>
      </c>
      <c r="D34" s="30">
        <v>19000</v>
      </c>
      <c r="E34" s="30">
        <v>19000</v>
      </c>
      <c r="F34" s="31"/>
      <c r="G34" s="31"/>
      <c r="H34" s="151">
        <v>69.754</v>
      </c>
      <c r="I34" s="151">
        <v>57.95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101403</v>
      </c>
      <c r="D35" s="30">
        <v>106000</v>
      </c>
      <c r="E35" s="30">
        <v>107500</v>
      </c>
      <c r="F35" s="31"/>
      <c r="G35" s="31"/>
      <c r="H35" s="151">
        <v>375.242</v>
      </c>
      <c r="I35" s="151">
        <v>336</v>
      </c>
      <c r="J35" s="151">
        <v>340.5</v>
      </c>
      <c r="K35" s="32"/>
    </row>
    <row r="36" spans="1:11" s="33" customFormat="1" ht="11.25" customHeight="1">
      <c r="A36" s="35" t="s">
        <v>27</v>
      </c>
      <c r="B36" s="29"/>
      <c r="C36" s="30">
        <v>14483</v>
      </c>
      <c r="D36" s="30">
        <v>14480</v>
      </c>
      <c r="E36" s="30">
        <v>14200</v>
      </c>
      <c r="F36" s="31"/>
      <c r="G36" s="31"/>
      <c r="H36" s="151">
        <v>69.403</v>
      </c>
      <c r="I36" s="151">
        <v>50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171072</v>
      </c>
      <c r="D37" s="38">
        <v>176130</v>
      </c>
      <c r="E37" s="38">
        <v>172200</v>
      </c>
      <c r="F37" s="39">
        <v>97.76869357860672</v>
      </c>
      <c r="G37" s="40"/>
      <c r="H37" s="152">
        <v>663.961</v>
      </c>
      <c r="I37" s="153">
        <v>578.75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8548</v>
      </c>
      <c r="D39" s="38">
        <v>8540</v>
      </c>
      <c r="E39" s="38">
        <v>7721</v>
      </c>
      <c r="F39" s="39">
        <v>90.40983606557377</v>
      </c>
      <c r="G39" s="40"/>
      <c r="H39" s="152">
        <v>14.352</v>
      </c>
      <c r="I39" s="153">
        <v>14</v>
      </c>
      <c r="J39" s="153">
        <v>11.4</v>
      </c>
      <c r="K39" s="41">
        <v>81.42857142857143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40315</v>
      </c>
      <c r="D41" s="30">
        <v>40686</v>
      </c>
      <c r="E41" s="30">
        <v>39530</v>
      </c>
      <c r="F41" s="31"/>
      <c r="G41" s="31"/>
      <c r="H41" s="151">
        <v>131.727</v>
      </c>
      <c r="I41" s="151">
        <v>28.702</v>
      </c>
      <c r="J41" s="151">
        <v>90.213</v>
      </c>
      <c r="K41" s="32"/>
    </row>
    <row r="42" spans="1:11" s="33" customFormat="1" ht="11.25" customHeight="1">
      <c r="A42" s="35" t="s">
        <v>31</v>
      </c>
      <c r="B42" s="29"/>
      <c r="C42" s="30">
        <v>139986</v>
      </c>
      <c r="D42" s="30">
        <v>136710</v>
      </c>
      <c r="E42" s="30">
        <v>137000</v>
      </c>
      <c r="F42" s="31"/>
      <c r="G42" s="31"/>
      <c r="H42" s="151">
        <v>612.774</v>
      </c>
      <c r="I42" s="151">
        <v>226.739</v>
      </c>
      <c r="J42" s="151">
        <v>526.6</v>
      </c>
      <c r="K42" s="32"/>
    </row>
    <row r="43" spans="1:11" s="33" customFormat="1" ht="11.25" customHeight="1">
      <c r="A43" s="35" t="s">
        <v>32</v>
      </c>
      <c r="B43" s="29"/>
      <c r="C43" s="30">
        <v>18266</v>
      </c>
      <c r="D43" s="30">
        <v>16958</v>
      </c>
      <c r="E43" s="30">
        <v>18200</v>
      </c>
      <c r="F43" s="31"/>
      <c r="G43" s="31"/>
      <c r="H43" s="151">
        <v>77.336</v>
      </c>
      <c r="I43" s="151">
        <v>22.25</v>
      </c>
      <c r="J43" s="151">
        <v>62.3</v>
      </c>
      <c r="K43" s="32"/>
    </row>
    <row r="44" spans="1:11" s="33" customFormat="1" ht="11.25" customHeight="1">
      <c r="A44" s="35" t="s">
        <v>33</v>
      </c>
      <c r="B44" s="29"/>
      <c r="C44" s="30">
        <v>114485</v>
      </c>
      <c r="D44" s="30">
        <v>106910</v>
      </c>
      <c r="E44" s="30">
        <v>106000</v>
      </c>
      <c r="F44" s="31"/>
      <c r="G44" s="31"/>
      <c r="H44" s="151">
        <v>525.994</v>
      </c>
      <c r="I44" s="151">
        <v>101.573</v>
      </c>
      <c r="J44" s="151">
        <v>287.3</v>
      </c>
      <c r="K44" s="32"/>
    </row>
    <row r="45" spans="1:11" s="33" customFormat="1" ht="11.25" customHeight="1">
      <c r="A45" s="35" t="s">
        <v>34</v>
      </c>
      <c r="B45" s="29"/>
      <c r="C45" s="30">
        <v>36977</v>
      </c>
      <c r="D45" s="30">
        <v>38882</v>
      </c>
      <c r="E45" s="30">
        <v>34000</v>
      </c>
      <c r="F45" s="31"/>
      <c r="G45" s="31"/>
      <c r="H45" s="151">
        <v>143.006</v>
      </c>
      <c r="I45" s="151">
        <v>52.677</v>
      </c>
      <c r="J45" s="151">
        <v>100</v>
      </c>
      <c r="K45" s="32"/>
    </row>
    <row r="46" spans="1:11" s="33" customFormat="1" ht="11.25" customHeight="1">
      <c r="A46" s="35" t="s">
        <v>35</v>
      </c>
      <c r="B46" s="29"/>
      <c r="C46" s="30">
        <v>56922</v>
      </c>
      <c r="D46" s="30">
        <v>61048</v>
      </c>
      <c r="E46" s="30">
        <v>63000</v>
      </c>
      <c r="F46" s="31"/>
      <c r="G46" s="31"/>
      <c r="H46" s="151">
        <v>192.289</v>
      </c>
      <c r="I46" s="151">
        <v>82.538</v>
      </c>
      <c r="J46" s="151">
        <v>151.2</v>
      </c>
      <c r="K46" s="32"/>
    </row>
    <row r="47" spans="1:11" s="33" customFormat="1" ht="11.25" customHeight="1">
      <c r="A47" s="35" t="s">
        <v>36</v>
      </c>
      <c r="B47" s="29"/>
      <c r="C47" s="30">
        <v>85890</v>
      </c>
      <c r="D47" s="30">
        <v>84992</v>
      </c>
      <c r="E47" s="30">
        <v>84000</v>
      </c>
      <c r="F47" s="31"/>
      <c r="G47" s="31"/>
      <c r="H47" s="151">
        <v>330.356</v>
      </c>
      <c r="I47" s="151">
        <v>129.166</v>
      </c>
      <c r="J47" s="151">
        <v>248.8</v>
      </c>
      <c r="K47" s="32"/>
    </row>
    <row r="48" spans="1:11" s="33" customFormat="1" ht="11.25" customHeight="1">
      <c r="A48" s="35" t="s">
        <v>37</v>
      </c>
      <c r="B48" s="29"/>
      <c r="C48" s="30">
        <v>183859</v>
      </c>
      <c r="D48" s="30">
        <v>180281</v>
      </c>
      <c r="E48" s="30">
        <v>167000</v>
      </c>
      <c r="F48" s="31"/>
      <c r="G48" s="31"/>
      <c r="H48" s="151">
        <v>833.732</v>
      </c>
      <c r="I48" s="151">
        <v>189.743</v>
      </c>
      <c r="J48" s="151">
        <v>461.5</v>
      </c>
      <c r="K48" s="32"/>
    </row>
    <row r="49" spans="1:11" s="33" customFormat="1" ht="11.25" customHeight="1">
      <c r="A49" s="35" t="s">
        <v>38</v>
      </c>
      <c r="B49" s="29"/>
      <c r="C49" s="30">
        <v>47000</v>
      </c>
      <c r="D49" s="30">
        <v>47460</v>
      </c>
      <c r="E49" s="30">
        <v>48600</v>
      </c>
      <c r="F49" s="31"/>
      <c r="G49" s="31"/>
      <c r="H49" s="151">
        <v>203.757</v>
      </c>
      <c r="I49" s="151">
        <v>62.754</v>
      </c>
      <c r="J49" s="151">
        <v>147</v>
      </c>
      <c r="K49" s="32"/>
    </row>
    <row r="50" spans="1:11" s="42" customFormat="1" ht="11.25" customHeight="1">
      <c r="A50" s="43" t="s">
        <v>39</v>
      </c>
      <c r="B50" s="37"/>
      <c r="C50" s="38">
        <v>723700</v>
      </c>
      <c r="D50" s="38">
        <v>713927</v>
      </c>
      <c r="E50" s="38">
        <v>697330</v>
      </c>
      <c r="F50" s="39">
        <v>97.67525251181144</v>
      </c>
      <c r="G50" s="40"/>
      <c r="H50" s="152">
        <v>3050.971</v>
      </c>
      <c r="I50" s="153">
        <v>896.1419999999999</v>
      </c>
      <c r="J50" s="153">
        <v>2074.913</v>
      </c>
      <c r="K50" s="41">
        <v>231.53841690267836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38957</v>
      </c>
      <c r="D52" s="38">
        <v>38957</v>
      </c>
      <c r="E52" s="38">
        <v>38957</v>
      </c>
      <c r="F52" s="39">
        <v>100</v>
      </c>
      <c r="G52" s="40"/>
      <c r="H52" s="152">
        <v>84.708</v>
      </c>
      <c r="I52" s="153">
        <v>84.708</v>
      </c>
      <c r="J52" s="153">
        <v>84.708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110105</v>
      </c>
      <c r="D54" s="30">
        <v>112500</v>
      </c>
      <c r="E54" s="30">
        <v>112500</v>
      </c>
      <c r="F54" s="31"/>
      <c r="G54" s="31"/>
      <c r="H54" s="151">
        <v>353.719</v>
      </c>
      <c r="I54" s="151">
        <v>270.7</v>
      </c>
      <c r="J54" s="151">
        <v>276</v>
      </c>
      <c r="K54" s="32"/>
    </row>
    <row r="55" spans="1:11" s="33" customFormat="1" ht="11.25" customHeight="1">
      <c r="A55" s="35" t="s">
        <v>42</v>
      </c>
      <c r="B55" s="29"/>
      <c r="C55" s="30">
        <v>104695</v>
      </c>
      <c r="D55" s="30">
        <v>101102</v>
      </c>
      <c r="E55" s="30">
        <v>101500</v>
      </c>
      <c r="F55" s="31"/>
      <c r="G55" s="31"/>
      <c r="H55" s="151">
        <v>298.089</v>
      </c>
      <c r="I55" s="151">
        <v>272.975</v>
      </c>
      <c r="J55" s="151">
        <v>295.57</v>
      </c>
      <c r="K55" s="32"/>
    </row>
    <row r="56" spans="1:11" s="33" customFormat="1" ht="11.25" customHeight="1">
      <c r="A56" s="35" t="s">
        <v>43</v>
      </c>
      <c r="B56" s="29"/>
      <c r="C56" s="30">
        <v>190438</v>
      </c>
      <c r="D56" s="30">
        <v>229877</v>
      </c>
      <c r="E56" s="30">
        <v>242800</v>
      </c>
      <c r="F56" s="31"/>
      <c r="G56" s="31"/>
      <c r="H56" s="151">
        <v>644.428</v>
      </c>
      <c r="I56" s="151">
        <v>733.949</v>
      </c>
      <c r="J56" s="151">
        <v>680.94</v>
      </c>
      <c r="K56" s="32"/>
    </row>
    <row r="57" spans="1:11" s="33" customFormat="1" ht="11.25" customHeight="1">
      <c r="A57" s="35" t="s">
        <v>44</v>
      </c>
      <c r="B57" s="29"/>
      <c r="C57" s="30">
        <v>77204</v>
      </c>
      <c r="D57" s="30">
        <v>84130</v>
      </c>
      <c r="E57" s="30">
        <v>84130</v>
      </c>
      <c r="F57" s="31"/>
      <c r="G57" s="31"/>
      <c r="H57" s="151">
        <v>235.746</v>
      </c>
      <c r="I57" s="151">
        <v>214.059</v>
      </c>
      <c r="J57" s="151">
        <v>212.335</v>
      </c>
      <c r="K57" s="32"/>
    </row>
    <row r="58" spans="1:11" s="33" customFormat="1" ht="11.25" customHeight="1">
      <c r="A58" s="35" t="s">
        <v>45</v>
      </c>
      <c r="B58" s="29"/>
      <c r="C58" s="30">
        <v>142006</v>
      </c>
      <c r="D58" s="30">
        <v>146770</v>
      </c>
      <c r="E58" s="30">
        <v>151570</v>
      </c>
      <c r="F58" s="31"/>
      <c r="G58" s="31"/>
      <c r="H58" s="151">
        <v>545.794</v>
      </c>
      <c r="I58" s="151">
        <v>242.277</v>
      </c>
      <c r="J58" s="151">
        <v>421.275</v>
      </c>
      <c r="K58" s="32"/>
    </row>
    <row r="59" spans="1:11" s="42" customFormat="1" ht="11.25" customHeight="1">
      <c r="A59" s="36" t="s">
        <v>46</v>
      </c>
      <c r="B59" s="37"/>
      <c r="C59" s="38">
        <v>624448</v>
      </c>
      <c r="D59" s="38">
        <v>674379</v>
      </c>
      <c r="E59" s="38">
        <v>692500</v>
      </c>
      <c r="F59" s="39">
        <v>102.68706469210933</v>
      </c>
      <c r="G59" s="40"/>
      <c r="H59" s="152">
        <v>2077.776</v>
      </c>
      <c r="I59" s="153">
        <v>1733.9599999999998</v>
      </c>
      <c r="J59" s="153">
        <v>1886.12</v>
      </c>
      <c r="K59" s="41">
        <v>108.7752889340008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2325</v>
      </c>
      <c r="D61" s="30">
        <v>1837.5</v>
      </c>
      <c r="E61" s="30">
        <v>1455.3</v>
      </c>
      <c r="F61" s="31"/>
      <c r="G61" s="31"/>
      <c r="H61" s="151">
        <v>2.674</v>
      </c>
      <c r="I61" s="151">
        <v>3.28125</v>
      </c>
      <c r="J61" s="151">
        <v>2.589</v>
      </c>
      <c r="K61" s="32"/>
    </row>
    <row r="62" spans="1:11" s="33" customFormat="1" ht="11.25" customHeight="1">
      <c r="A62" s="35" t="s">
        <v>48</v>
      </c>
      <c r="B62" s="29"/>
      <c r="C62" s="30">
        <v>3319</v>
      </c>
      <c r="D62" s="30">
        <v>3119</v>
      </c>
      <c r="E62" s="30">
        <v>2619</v>
      </c>
      <c r="F62" s="31"/>
      <c r="G62" s="31"/>
      <c r="H62" s="151">
        <v>5.416</v>
      </c>
      <c r="I62" s="151">
        <v>3.961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7245</v>
      </c>
      <c r="D63" s="30">
        <v>7444.8</v>
      </c>
      <c r="E63" s="30">
        <v>6850</v>
      </c>
      <c r="F63" s="31"/>
      <c r="G63" s="31"/>
      <c r="H63" s="151">
        <v>5.102</v>
      </c>
      <c r="I63" s="151">
        <v>16.768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12889</v>
      </c>
      <c r="D64" s="38">
        <v>12401.3</v>
      </c>
      <c r="E64" s="38">
        <v>10924.3</v>
      </c>
      <c r="F64" s="39">
        <v>88.08995831082225</v>
      </c>
      <c r="G64" s="40"/>
      <c r="H64" s="152">
        <v>13.192</v>
      </c>
      <c r="I64" s="153">
        <v>24.01025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13121</v>
      </c>
      <c r="D66" s="38">
        <v>12065</v>
      </c>
      <c r="E66" s="38">
        <v>9914</v>
      </c>
      <c r="F66" s="39">
        <v>82.17157065893079</v>
      </c>
      <c r="G66" s="40"/>
      <c r="H66" s="152">
        <v>14.317</v>
      </c>
      <c r="I66" s="153">
        <v>13.795</v>
      </c>
      <c r="J66" s="153">
        <v>12.245</v>
      </c>
      <c r="K66" s="41">
        <v>88.76404494382022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53943</v>
      </c>
      <c r="D68" s="30">
        <v>56100</v>
      </c>
      <c r="E68" s="30">
        <v>56000</v>
      </c>
      <c r="F68" s="31"/>
      <c r="G68" s="31"/>
      <c r="H68" s="151">
        <v>105.757</v>
      </c>
      <c r="I68" s="151">
        <v>118.6</v>
      </c>
      <c r="J68" s="151">
        <v>115</v>
      </c>
      <c r="K68" s="32"/>
    </row>
    <row r="69" spans="1:11" s="33" customFormat="1" ht="11.25" customHeight="1">
      <c r="A69" s="35" t="s">
        <v>53</v>
      </c>
      <c r="B69" s="29"/>
      <c r="C69" s="30">
        <v>769</v>
      </c>
      <c r="D69" s="30">
        <v>830</v>
      </c>
      <c r="E69" s="30">
        <v>800</v>
      </c>
      <c r="F69" s="31"/>
      <c r="G69" s="31"/>
      <c r="H69" s="151">
        <v>1.264</v>
      </c>
      <c r="I69" s="151">
        <v>1.6</v>
      </c>
      <c r="J69" s="151">
        <v>1.5</v>
      </c>
      <c r="K69" s="32"/>
    </row>
    <row r="70" spans="1:11" s="42" customFormat="1" ht="11.25" customHeight="1">
      <c r="A70" s="36" t="s">
        <v>54</v>
      </c>
      <c r="B70" s="37"/>
      <c r="C70" s="38">
        <v>54712</v>
      </c>
      <c r="D70" s="38">
        <v>56930</v>
      </c>
      <c r="E70" s="38">
        <v>56800</v>
      </c>
      <c r="F70" s="39">
        <v>99.77164939399262</v>
      </c>
      <c r="G70" s="40"/>
      <c r="H70" s="152">
        <v>107.021</v>
      </c>
      <c r="I70" s="153">
        <v>120.19999999999999</v>
      </c>
      <c r="J70" s="153">
        <v>116.5</v>
      </c>
      <c r="K70" s="41">
        <v>96.92179700499169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>
        <v>7187</v>
      </c>
      <c r="D73" s="30">
        <v>8462</v>
      </c>
      <c r="E73" s="30">
        <v>8462</v>
      </c>
      <c r="F73" s="31"/>
      <c r="G73" s="31"/>
      <c r="H73" s="151">
        <v>14.84</v>
      </c>
      <c r="I73" s="151">
        <v>25.552</v>
      </c>
      <c r="J73" s="151">
        <v>25.552</v>
      </c>
      <c r="K73" s="32"/>
    </row>
    <row r="74" spans="1:11" s="33" customFormat="1" ht="11.25" customHeight="1">
      <c r="A74" s="35" t="s">
        <v>57</v>
      </c>
      <c r="B74" s="29"/>
      <c r="C74" s="30">
        <v>2180</v>
      </c>
      <c r="D74" s="30">
        <v>2894</v>
      </c>
      <c r="E74" s="30">
        <v>2894</v>
      </c>
      <c r="F74" s="31"/>
      <c r="G74" s="31"/>
      <c r="H74" s="151">
        <v>3.308</v>
      </c>
      <c r="I74" s="151">
        <v>4.196</v>
      </c>
      <c r="J74" s="151">
        <v>5.354</v>
      </c>
      <c r="K74" s="32"/>
    </row>
    <row r="75" spans="1:11" s="33" customFormat="1" ht="11.25" customHeight="1">
      <c r="A75" s="35" t="s">
        <v>58</v>
      </c>
      <c r="B75" s="29"/>
      <c r="C75" s="30">
        <v>12922</v>
      </c>
      <c r="D75" s="30">
        <v>12205</v>
      </c>
      <c r="E75" s="30">
        <v>11774</v>
      </c>
      <c r="F75" s="31"/>
      <c r="G75" s="31"/>
      <c r="H75" s="151">
        <v>29.264</v>
      </c>
      <c r="I75" s="151">
        <v>25.253</v>
      </c>
      <c r="J75" s="151">
        <v>29.426</v>
      </c>
      <c r="K75" s="32"/>
    </row>
    <row r="76" spans="1:11" s="33" customFormat="1" ht="11.25" customHeight="1">
      <c r="A76" s="35" t="s">
        <v>59</v>
      </c>
      <c r="B76" s="29"/>
      <c r="C76" s="30">
        <v>300</v>
      </c>
      <c r="D76" s="30">
        <v>650</v>
      </c>
      <c r="E76" s="30">
        <v>650</v>
      </c>
      <c r="F76" s="31"/>
      <c r="G76" s="31"/>
      <c r="H76" s="151">
        <v>1.35</v>
      </c>
      <c r="I76" s="151">
        <v>2.795</v>
      </c>
      <c r="J76" s="151">
        <v>2.795</v>
      </c>
      <c r="K76" s="32"/>
    </row>
    <row r="77" spans="1:11" s="33" customFormat="1" ht="11.25" customHeight="1">
      <c r="A77" s="35" t="s">
        <v>60</v>
      </c>
      <c r="B77" s="29"/>
      <c r="C77" s="30">
        <v>2799</v>
      </c>
      <c r="D77" s="30">
        <v>4603</v>
      </c>
      <c r="E77" s="30">
        <v>4601</v>
      </c>
      <c r="F77" s="31"/>
      <c r="G77" s="31"/>
      <c r="H77" s="151">
        <v>4.647</v>
      </c>
      <c r="I77" s="151">
        <v>9.202</v>
      </c>
      <c r="J77" s="151">
        <v>12.883</v>
      </c>
      <c r="K77" s="32"/>
    </row>
    <row r="78" spans="1:11" s="33" customFormat="1" ht="11.25" customHeight="1">
      <c r="A78" s="35" t="s">
        <v>61</v>
      </c>
      <c r="B78" s="29"/>
      <c r="C78" s="30">
        <v>12052</v>
      </c>
      <c r="D78" s="30">
        <v>10500</v>
      </c>
      <c r="E78" s="30">
        <v>10500</v>
      </c>
      <c r="F78" s="31"/>
      <c r="G78" s="31"/>
      <c r="H78" s="151">
        <v>20.762</v>
      </c>
      <c r="I78" s="151">
        <v>28.192</v>
      </c>
      <c r="J78" s="151">
        <v>26.25</v>
      </c>
      <c r="K78" s="32"/>
    </row>
    <row r="79" spans="1:11" s="33" customFormat="1" ht="11.25" customHeight="1">
      <c r="A79" s="35" t="s">
        <v>62</v>
      </c>
      <c r="B79" s="29"/>
      <c r="C79" s="30">
        <v>15327</v>
      </c>
      <c r="D79" s="30">
        <v>15505</v>
      </c>
      <c r="E79" s="30">
        <v>21785</v>
      </c>
      <c r="F79" s="31"/>
      <c r="G79" s="31"/>
      <c r="H79" s="151">
        <v>33.44</v>
      </c>
      <c r="I79" s="151">
        <v>47.457</v>
      </c>
      <c r="J79" s="151">
        <v>63.068</v>
      </c>
      <c r="K79" s="32"/>
    </row>
    <row r="80" spans="1:11" s="42" customFormat="1" ht="11.25" customHeight="1">
      <c r="A80" s="43" t="s">
        <v>63</v>
      </c>
      <c r="B80" s="37"/>
      <c r="C80" s="38">
        <v>52767</v>
      </c>
      <c r="D80" s="38">
        <v>54819</v>
      </c>
      <c r="E80" s="38">
        <v>60666</v>
      </c>
      <c r="F80" s="39">
        <v>110.66600996005035</v>
      </c>
      <c r="G80" s="40"/>
      <c r="H80" s="152">
        <v>107.61099999999999</v>
      </c>
      <c r="I80" s="153">
        <v>142.647</v>
      </c>
      <c r="J80" s="153">
        <v>165.32799999999997</v>
      </c>
      <c r="K80" s="41">
        <v>115.90008903096452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121</v>
      </c>
      <c r="D82" s="30">
        <v>121</v>
      </c>
      <c r="E82" s="30">
        <v>121</v>
      </c>
      <c r="F82" s="31"/>
      <c r="G82" s="31"/>
      <c r="H82" s="151">
        <v>0.19</v>
      </c>
      <c r="I82" s="151">
        <v>0.19</v>
      </c>
      <c r="J82" s="151">
        <v>0.19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51">
        <v>0.051</v>
      </c>
      <c r="I83" s="151">
        <v>0.051</v>
      </c>
      <c r="J83" s="151">
        <v>0.05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171</v>
      </c>
      <c r="F84" s="39">
        <v>100</v>
      </c>
      <c r="G84" s="40"/>
      <c r="H84" s="152">
        <v>0.241</v>
      </c>
      <c r="I84" s="153">
        <v>0.241</v>
      </c>
      <c r="J84" s="153">
        <v>0.24</v>
      </c>
      <c r="K84" s="41">
        <v>99.5850622406639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2241385</v>
      </c>
      <c r="D87" s="53">
        <v>2316492.3</v>
      </c>
      <c r="E87" s="53">
        <v>2305192.3</v>
      </c>
      <c r="F87" s="54">
        <f>IF(D87&gt;0,100*E87/D87,0)</f>
        <v>99.5121935004921</v>
      </c>
      <c r="G87" s="40"/>
      <c r="H87" s="156">
        <v>8298.027</v>
      </c>
      <c r="I87" s="157">
        <v>5370.631249999999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8" zoomScaleSheetLayoutView="98" zoomScalePageLayoutView="0" workbookViewId="0" topLeftCell="A4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5" t="s">
        <v>69</v>
      </c>
      <c r="K2" s="19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6" t="s">
        <v>2</v>
      </c>
      <c r="D4" s="197"/>
      <c r="E4" s="197"/>
      <c r="F4" s="198"/>
      <c r="G4" s="9"/>
      <c r="H4" s="199" t="s">
        <v>3</v>
      </c>
      <c r="I4" s="200"/>
      <c r="J4" s="200"/>
      <c r="K4" s="20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263</v>
      </c>
      <c r="I7" s="21" t="s">
        <v>6</v>
      </c>
      <c r="J7" s="21">
        <v>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104</v>
      </c>
      <c r="D9" s="30">
        <v>128</v>
      </c>
      <c r="E9" s="30">
        <v>128</v>
      </c>
      <c r="F9" s="31"/>
      <c r="G9" s="31"/>
      <c r="H9" s="151">
        <v>0.231</v>
      </c>
      <c r="I9" s="151">
        <v>0.236</v>
      </c>
      <c r="J9" s="151">
        <v>0.236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51">
        <v>0.312</v>
      </c>
      <c r="I10" s="151">
        <v>0.108</v>
      </c>
      <c r="J10" s="151">
        <v>0.077</v>
      </c>
      <c r="K10" s="32"/>
    </row>
    <row r="11" spans="1:11" s="33" customFormat="1" ht="11.25" customHeight="1">
      <c r="A11" s="28" t="s">
        <v>9</v>
      </c>
      <c r="B11" s="29"/>
      <c r="C11" s="30">
        <v>184</v>
      </c>
      <c r="D11" s="30">
        <v>295</v>
      </c>
      <c r="E11" s="30">
        <v>50</v>
      </c>
      <c r="F11" s="31"/>
      <c r="G11" s="31"/>
      <c r="H11" s="151">
        <v>0.324</v>
      </c>
      <c r="I11" s="151">
        <v>0.512</v>
      </c>
      <c r="J11" s="151">
        <v>0.106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15</v>
      </c>
      <c r="E12" s="30">
        <v>15</v>
      </c>
      <c r="F12" s="31"/>
      <c r="G12" s="31"/>
      <c r="H12" s="151">
        <v>0.014</v>
      </c>
      <c r="I12" s="151">
        <v>0.025</v>
      </c>
      <c r="J12" s="151">
        <v>0.03</v>
      </c>
      <c r="K12" s="32"/>
    </row>
    <row r="13" spans="1:11" s="42" customFormat="1" ht="11.25" customHeight="1">
      <c r="A13" s="36" t="s">
        <v>11</v>
      </c>
      <c r="B13" s="37"/>
      <c r="C13" s="38">
        <v>472</v>
      </c>
      <c r="D13" s="38">
        <v>476</v>
      </c>
      <c r="E13" s="38">
        <v>231</v>
      </c>
      <c r="F13" s="39">
        <v>48.529411764705884</v>
      </c>
      <c r="G13" s="40"/>
      <c r="H13" s="152">
        <v>0.881</v>
      </c>
      <c r="I13" s="153">
        <v>0.881</v>
      </c>
      <c r="J13" s="153">
        <v>0.44899999999999995</v>
      </c>
      <c r="K13" s="41">
        <v>50.96481271282633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145</v>
      </c>
      <c r="E17" s="38"/>
      <c r="F17" s="39"/>
      <c r="G17" s="40"/>
      <c r="H17" s="152">
        <v>0.187</v>
      </c>
      <c r="I17" s="153">
        <v>0.177</v>
      </c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13345</v>
      </c>
      <c r="D19" s="30">
        <v>13268</v>
      </c>
      <c r="E19" s="30">
        <v>13268</v>
      </c>
      <c r="F19" s="31"/>
      <c r="G19" s="31"/>
      <c r="H19" s="151">
        <v>84.741</v>
      </c>
      <c r="I19" s="151">
        <v>63.686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13345</v>
      </c>
      <c r="D22" s="38">
        <v>13268</v>
      </c>
      <c r="E22" s="38">
        <v>13268</v>
      </c>
      <c r="F22" s="39">
        <v>100</v>
      </c>
      <c r="G22" s="40"/>
      <c r="H22" s="152">
        <v>84.741</v>
      </c>
      <c r="I22" s="153">
        <v>63.686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85156</v>
      </c>
      <c r="D24" s="38">
        <v>87000</v>
      </c>
      <c r="E24" s="38">
        <v>86000</v>
      </c>
      <c r="F24" s="39">
        <v>98.85057471264368</v>
      </c>
      <c r="G24" s="40"/>
      <c r="H24" s="152">
        <v>400.613</v>
      </c>
      <c r="I24" s="153">
        <v>352.971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17981</v>
      </c>
      <c r="D26" s="38">
        <v>18000</v>
      </c>
      <c r="E26" s="38">
        <v>20000</v>
      </c>
      <c r="F26" s="39">
        <v>111.11111111111111</v>
      </c>
      <c r="G26" s="40"/>
      <c r="H26" s="152">
        <v>89.276</v>
      </c>
      <c r="I26" s="153">
        <v>60</v>
      </c>
      <c r="J26" s="153">
        <v>80</v>
      </c>
      <c r="K26" s="41">
        <v>133.33333333333334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189073</v>
      </c>
      <c r="D28" s="30">
        <v>186903</v>
      </c>
      <c r="E28" s="30">
        <v>186392</v>
      </c>
      <c r="F28" s="31"/>
      <c r="G28" s="31"/>
      <c r="H28" s="151">
        <v>870.092</v>
      </c>
      <c r="I28" s="151">
        <v>769.798</v>
      </c>
      <c r="J28" s="151">
        <v>703.135</v>
      </c>
      <c r="K28" s="32"/>
    </row>
    <row r="29" spans="1:11" s="33" customFormat="1" ht="11.25" customHeight="1">
      <c r="A29" s="35" t="s">
        <v>21</v>
      </c>
      <c r="B29" s="29"/>
      <c r="C29" s="30">
        <v>89053</v>
      </c>
      <c r="D29" s="30">
        <v>107667</v>
      </c>
      <c r="E29" s="30">
        <v>100047</v>
      </c>
      <c r="F29" s="31"/>
      <c r="G29" s="31"/>
      <c r="H29" s="151">
        <v>223.472</v>
      </c>
      <c r="I29" s="151">
        <v>166.041</v>
      </c>
      <c r="J29" s="151">
        <v>197.774</v>
      </c>
      <c r="K29" s="32"/>
    </row>
    <row r="30" spans="1:11" s="33" customFormat="1" ht="11.25" customHeight="1">
      <c r="A30" s="35" t="s">
        <v>22</v>
      </c>
      <c r="B30" s="29"/>
      <c r="C30" s="30">
        <v>156472</v>
      </c>
      <c r="D30" s="30">
        <v>167773</v>
      </c>
      <c r="E30" s="30">
        <v>166000</v>
      </c>
      <c r="F30" s="31"/>
      <c r="G30" s="31"/>
      <c r="H30" s="151">
        <v>532.17</v>
      </c>
      <c r="I30" s="151">
        <v>372.631</v>
      </c>
      <c r="J30" s="151">
        <v>393.692</v>
      </c>
      <c r="K30" s="32"/>
    </row>
    <row r="31" spans="1:11" s="42" customFormat="1" ht="11.25" customHeight="1">
      <c r="A31" s="43" t="s">
        <v>23</v>
      </c>
      <c r="B31" s="37"/>
      <c r="C31" s="38">
        <v>434598</v>
      </c>
      <c r="D31" s="38">
        <v>462343</v>
      </c>
      <c r="E31" s="38">
        <v>452439</v>
      </c>
      <c r="F31" s="39">
        <v>97.85786742742943</v>
      </c>
      <c r="G31" s="40"/>
      <c r="H31" s="152">
        <v>1625.734</v>
      </c>
      <c r="I31" s="153">
        <v>1308.4699999999998</v>
      </c>
      <c r="J31" s="153">
        <v>1294.601</v>
      </c>
      <c r="K31" s="41">
        <v>98.94005976445774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36795</v>
      </c>
      <c r="D33" s="30">
        <v>37000</v>
      </c>
      <c r="E33" s="30">
        <v>31860</v>
      </c>
      <c r="F33" s="31"/>
      <c r="G33" s="31"/>
      <c r="H33" s="151">
        <v>151.122</v>
      </c>
      <c r="I33" s="151">
        <v>136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19522</v>
      </c>
      <c r="D34" s="30">
        <v>19750</v>
      </c>
      <c r="E34" s="30">
        <v>19750</v>
      </c>
      <c r="F34" s="31"/>
      <c r="G34" s="31"/>
      <c r="H34" s="151">
        <v>72.06</v>
      </c>
      <c r="I34" s="151">
        <v>60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107876</v>
      </c>
      <c r="D35" s="30">
        <v>108000</v>
      </c>
      <c r="E35" s="30">
        <v>108000</v>
      </c>
      <c r="F35" s="31"/>
      <c r="G35" s="31"/>
      <c r="H35" s="151">
        <v>399.197</v>
      </c>
      <c r="I35" s="151">
        <v>342.3</v>
      </c>
      <c r="J35" s="151">
        <v>342</v>
      </c>
      <c r="K35" s="32"/>
    </row>
    <row r="36" spans="1:11" s="33" customFormat="1" ht="11.25" customHeight="1">
      <c r="A36" s="35" t="s">
        <v>27</v>
      </c>
      <c r="B36" s="29"/>
      <c r="C36" s="30">
        <v>14483</v>
      </c>
      <c r="D36" s="30">
        <v>14552</v>
      </c>
      <c r="E36" s="30">
        <v>14200</v>
      </c>
      <c r="F36" s="31"/>
      <c r="G36" s="31"/>
      <c r="H36" s="151">
        <v>69.403</v>
      </c>
      <c r="I36" s="151">
        <v>50.252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178676</v>
      </c>
      <c r="D37" s="38">
        <v>179302</v>
      </c>
      <c r="E37" s="38">
        <v>173810</v>
      </c>
      <c r="F37" s="39">
        <v>96.937011299372</v>
      </c>
      <c r="G37" s="40"/>
      <c r="H37" s="152">
        <v>691.782</v>
      </c>
      <c r="I37" s="153">
        <v>588.5519999999999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21370</v>
      </c>
      <c r="D39" s="38">
        <v>21360</v>
      </c>
      <c r="E39" s="38">
        <v>19303</v>
      </c>
      <c r="F39" s="39">
        <v>90.36985018726591</v>
      </c>
      <c r="G39" s="40"/>
      <c r="H39" s="152">
        <v>35.88</v>
      </c>
      <c r="I39" s="153">
        <v>35</v>
      </c>
      <c r="J39" s="153">
        <v>28.5</v>
      </c>
      <c r="K39" s="41">
        <v>81.42857142857143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51565</v>
      </c>
      <c r="D41" s="30">
        <v>53271</v>
      </c>
      <c r="E41" s="30">
        <v>50570</v>
      </c>
      <c r="F41" s="31"/>
      <c r="G41" s="31"/>
      <c r="H41" s="151">
        <v>168.25</v>
      </c>
      <c r="I41" s="151">
        <v>37.051</v>
      </c>
      <c r="J41" s="151">
        <v>112.959</v>
      </c>
      <c r="K41" s="32"/>
    </row>
    <row r="42" spans="1:11" s="33" customFormat="1" ht="11.25" customHeight="1">
      <c r="A42" s="35" t="s">
        <v>31</v>
      </c>
      <c r="B42" s="29"/>
      <c r="C42" s="30">
        <v>144486</v>
      </c>
      <c r="D42" s="30">
        <v>141210</v>
      </c>
      <c r="E42" s="30">
        <v>141300</v>
      </c>
      <c r="F42" s="31"/>
      <c r="G42" s="31"/>
      <c r="H42" s="151">
        <v>632.282</v>
      </c>
      <c r="I42" s="151">
        <v>233.975</v>
      </c>
      <c r="J42" s="151">
        <v>542.94</v>
      </c>
      <c r="K42" s="32"/>
    </row>
    <row r="43" spans="1:11" s="33" customFormat="1" ht="11.25" customHeight="1">
      <c r="A43" s="35" t="s">
        <v>32</v>
      </c>
      <c r="B43" s="29"/>
      <c r="C43" s="30">
        <v>19666</v>
      </c>
      <c r="D43" s="30">
        <v>18308</v>
      </c>
      <c r="E43" s="30">
        <v>19500</v>
      </c>
      <c r="F43" s="31"/>
      <c r="G43" s="31"/>
      <c r="H43" s="151">
        <v>82.827</v>
      </c>
      <c r="I43" s="151">
        <v>23.117</v>
      </c>
      <c r="J43" s="151">
        <v>65.94</v>
      </c>
      <c r="K43" s="32"/>
    </row>
    <row r="44" spans="1:11" s="33" customFormat="1" ht="11.25" customHeight="1">
      <c r="A44" s="35" t="s">
        <v>33</v>
      </c>
      <c r="B44" s="29"/>
      <c r="C44" s="30">
        <v>124485</v>
      </c>
      <c r="D44" s="30">
        <v>116910</v>
      </c>
      <c r="E44" s="30">
        <v>116000</v>
      </c>
      <c r="F44" s="31"/>
      <c r="G44" s="31"/>
      <c r="H44" s="151">
        <v>572.08</v>
      </c>
      <c r="I44" s="151">
        <v>111.36</v>
      </c>
      <c r="J44" s="151">
        <v>315.5</v>
      </c>
      <c r="K44" s="32"/>
    </row>
    <row r="45" spans="1:11" s="33" customFormat="1" ht="11.25" customHeight="1">
      <c r="A45" s="35" t="s">
        <v>34</v>
      </c>
      <c r="B45" s="29"/>
      <c r="C45" s="30">
        <v>37977</v>
      </c>
      <c r="D45" s="30">
        <v>39882</v>
      </c>
      <c r="E45" s="30">
        <v>35000</v>
      </c>
      <c r="F45" s="31"/>
      <c r="G45" s="31"/>
      <c r="H45" s="151">
        <v>146.815</v>
      </c>
      <c r="I45" s="151">
        <v>53.931</v>
      </c>
      <c r="J45" s="151">
        <v>102.8</v>
      </c>
      <c r="K45" s="32"/>
    </row>
    <row r="46" spans="1:11" s="33" customFormat="1" ht="11.25" customHeight="1">
      <c r="A46" s="35" t="s">
        <v>35</v>
      </c>
      <c r="B46" s="29"/>
      <c r="C46" s="30">
        <v>74922</v>
      </c>
      <c r="D46" s="30">
        <v>79048</v>
      </c>
      <c r="E46" s="30">
        <v>78000</v>
      </c>
      <c r="F46" s="31"/>
      <c r="G46" s="31"/>
      <c r="H46" s="151">
        <v>252.763</v>
      </c>
      <c r="I46" s="151">
        <v>105.957</v>
      </c>
      <c r="J46" s="151">
        <v>187.2</v>
      </c>
      <c r="K46" s="32"/>
    </row>
    <row r="47" spans="1:11" s="33" customFormat="1" ht="11.25" customHeight="1">
      <c r="A47" s="35" t="s">
        <v>36</v>
      </c>
      <c r="B47" s="29"/>
      <c r="C47" s="30">
        <v>90890</v>
      </c>
      <c r="D47" s="30">
        <v>93032</v>
      </c>
      <c r="E47" s="30">
        <v>92040</v>
      </c>
      <c r="F47" s="31"/>
      <c r="G47" s="31"/>
      <c r="H47" s="151">
        <v>349.336</v>
      </c>
      <c r="I47" s="151">
        <v>140.632</v>
      </c>
      <c r="J47" s="151">
        <v>272.168</v>
      </c>
      <c r="K47" s="32"/>
    </row>
    <row r="48" spans="1:11" s="33" customFormat="1" ht="11.25" customHeight="1">
      <c r="A48" s="35" t="s">
        <v>37</v>
      </c>
      <c r="B48" s="29"/>
      <c r="C48" s="30">
        <v>185715</v>
      </c>
      <c r="D48" s="30">
        <v>182031</v>
      </c>
      <c r="E48" s="30">
        <v>168525</v>
      </c>
      <c r="F48" s="31"/>
      <c r="G48" s="31"/>
      <c r="H48" s="151">
        <v>842.148</v>
      </c>
      <c r="I48" s="151">
        <v>191.601</v>
      </c>
      <c r="J48" s="151">
        <v>465.763</v>
      </c>
      <c r="K48" s="32"/>
    </row>
    <row r="49" spans="1:11" s="33" customFormat="1" ht="11.25" customHeight="1">
      <c r="A49" s="35" t="s">
        <v>38</v>
      </c>
      <c r="B49" s="29"/>
      <c r="C49" s="30">
        <v>56620</v>
      </c>
      <c r="D49" s="30">
        <v>57181</v>
      </c>
      <c r="E49" s="30">
        <v>58000</v>
      </c>
      <c r="F49" s="31"/>
      <c r="G49" s="31"/>
      <c r="H49" s="151">
        <v>245.463</v>
      </c>
      <c r="I49" s="151">
        <v>75.606</v>
      </c>
      <c r="J49" s="151">
        <v>174.8</v>
      </c>
      <c r="K49" s="32"/>
    </row>
    <row r="50" spans="1:11" s="42" customFormat="1" ht="11.25" customHeight="1">
      <c r="A50" s="43" t="s">
        <v>39</v>
      </c>
      <c r="B50" s="37"/>
      <c r="C50" s="38">
        <v>786326</v>
      </c>
      <c r="D50" s="38">
        <v>780873</v>
      </c>
      <c r="E50" s="38">
        <v>758935</v>
      </c>
      <c r="F50" s="39">
        <v>97.19058028642301</v>
      </c>
      <c r="G50" s="40"/>
      <c r="H50" s="152">
        <v>3291.9640000000004</v>
      </c>
      <c r="I50" s="153">
        <v>973.2300000000001</v>
      </c>
      <c r="J50" s="153">
        <v>2240.07</v>
      </c>
      <c r="K50" s="41">
        <v>230.16861379119015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39510</v>
      </c>
      <c r="D52" s="38">
        <v>39510</v>
      </c>
      <c r="E52" s="38">
        <v>39510</v>
      </c>
      <c r="F52" s="39">
        <v>100</v>
      </c>
      <c r="G52" s="40"/>
      <c r="H52" s="152">
        <v>86.182</v>
      </c>
      <c r="I52" s="153">
        <v>86.182</v>
      </c>
      <c r="J52" s="153">
        <v>86.182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143105</v>
      </c>
      <c r="D54" s="30">
        <v>138213</v>
      </c>
      <c r="E54" s="30">
        <v>134000</v>
      </c>
      <c r="F54" s="31"/>
      <c r="G54" s="31"/>
      <c r="H54" s="151">
        <v>440.719</v>
      </c>
      <c r="I54" s="151">
        <v>320.18</v>
      </c>
      <c r="J54" s="151">
        <v>321</v>
      </c>
      <c r="K54" s="32"/>
    </row>
    <row r="55" spans="1:11" s="33" customFormat="1" ht="11.25" customHeight="1">
      <c r="A55" s="35" t="s">
        <v>42</v>
      </c>
      <c r="B55" s="29"/>
      <c r="C55" s="30">
        <v>149573</v>
      </c>
      <c r="D55" s="30">
        <v>144431</v>
      </c>
      <c r="E55" s="30">
        <v>145000</v>
      </c>
      <c r="F55" s="31"/>
      <c r="G55" s="31"/>
      <c r="H55" s="151">
        <v>432.72</v>
      </c>
      <c r="I55" s="151">
        <v>389.965</v>
      </c>
      <c r="J55" s="151">
        <v>422.245</v>
      </c>
      <c r="K55" s="32"/>
    </row>
    <row r="56" spans="1:11" s="33" customFormat="1" ht="11.25" customHeight="1">
      <c r="A56" s="35" t="s">
        <v>43</v>
      </c>
      <c r="B56" s="29"/>
      <c r="C56" s="30">
        <v>253918</v>
      </c>
      <c r="D56" s="30">
        <v>261224</v>
      </c>
      <c r="E56" s="30">
        <v>276170</v>
      </c>
      <c r="F56" s="31"/>
      <c r="G56" s="31"/>
      <c r="H56" s="151">
        <v>859.24</v>
      </c>
      <c r="I56" s="151">
        <v>852.948</v>
      </c>
      <c r="J56" s="151">
        <v>771.127</v>
      </c>
      <c r="K56" s="32"/>
    </row>
    <row r="57" spans="1:11" s="33" customFormat="1" ht="11.25" customHeight="1">
      <c r="A57" s="35" t="s">
        <v>44</v>
      </c>
      <c r="B57" s="29"/>
      <c r="C57" s="30">
        <v>86671</v>
      </c>
      <c r="D57" s="30">
        <v>93477</v>
      </c>
      <c r="E57" s="30">
        <v>93477</v>
      </c>
      <c r="F57" s="31"/>
      <c r="G57" s="31"/>
      <c r="H57" s="151">
        <v>265.747</v>
      </c>
      <c r="I57" s="151">
        <v>237.841</v>
      </c>
      <c r="J57" s="151">
        <v>235.926</v>
      </c>
      <c r="K57" s="32"/>
    </row>
    <row r="58" spans="1:11" s="33" customFormat="1" ht="11.25" customHeight="1">
      <c r="A58" s="35" t="s">
        <v>45</v>
      </c>
      <c r="B58" s="29"/>
      <c r="C58" s="30">
        <v>145970</v>
      </c>
      <c r="D58" s="30">
        <v>150855</v>
      </c>
      <c r="E58" s="30">
        <v>155926</v>
      </c>
      <c r="F58" s="31"/>
      <c r="G58" s="31"/>
      <c r="H58" s="151">
        <v>559.866</v>
      </c>
      <c r="I58" s="151">
        <v>246.199</v>
      </c>
      <c r="J58" s="151">
        <v>431.294</v>
      </c>
      <c r="K58" s="32"/>
    </row>
    <row r="59" spans="1:11" s="42" customFormat="1" ht="11.25" customHeight="1">
      <c r="A59" s="36" t="s">
        <v>46</v>
      </c>
      <c r="B59" s="37"/>
      <c r="C59" s="38">
        <v>779237</v>
      </c>
      <c r="D59" s="38">
        <v>788200</v>
      </c>
      <c r="E59" s="38">
        <v>804573</v>
      </c>
      <c r="F59" s="39">
        <v>102.07726465364121</v>
      </c>
      <c r="G59" s="40"/>
      <c r="H59" s="152">
        <v>2558.2920000000004</v>
      </c>
      <c r="I59" s="153">
        <v>2047.1329999999998</v>
      </c>
      <c r="J59" s="153">
        <v>2181.5919999999996</v>
      </c>
      <c r="K59" s="41">
        <v>106.56816142380586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3103</v>
      </c>
      <c r="D61" s="30">
        <v>2450</v>
      </c>
      <c r="E61" s="30">
        <v>1941</v>
      </c>
      <c r="F61" s="31"/>
      <c r="G61" s="31"/>
      <c r="H61" s="151">
        <v>3.569</v>
      </c>
      <c r="I61" s="151">
        <v>4.53875</v>
      </c>
      <c r="J61" s="151">
        <v>3.532</v>
      </c>
      <c r="K61" s="32"/>
    </row>
    <row r="62" spans="1:11" s="33" customFormat="1" ht="11.25" customHeight="1">
      <c r="A62" s="35" t="s">
        <v>48</v>
      </c>
      <c r="B62" s="29"/>
      <c r="C62" s="30">
        <v>3655</v>
      </c>
      <c r="D62" s="30">
        <v>3455</v>
      </c>
      <c r="E62" s="30">
        <v>2892</v>
      </c>
      <c r="F62" s="31"/>
      <c r="G62" s="31"/>
      <c r="H62" s="151">
        <v>5.997</v>
      </c>
      <c r="I62" s="151">
        <v>4.408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9057</v>
      </c>
      <c r="D63" s="30">
        <v>9306</v>
      </c>
      <c r="E63" s="30">
        <v>8561</v>
      </c>
      <c r="F63" s="31"/>
      <c r="G63" s="31"/>
      <c r="H63" s="151">
        <v>6.378</v>
      </c>
      <c r="I63" s="151">
        <v>20.96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15815</v>
      </c>
      <c r="D64" s="38">
        <v>15211</v>
      </c>
      <c r="E64" s="38">
        <v>13394</v>
      </c>
      <c r="F64" s="39">
        <v>88.05469725856288</v>
      </c>
      <c r="G64" s="40"/>
      <c r="H64" s="152">
        <v>15.943999999999999</v>
      </c>
      <c r="I64" s="153">
        <v>29.906750000000002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22226</v>
      </c>
      <c r="D66" s="38">
        <v>20437</v>
      </c>
      <c r="E66" s="38">
        <v>20744</v>
      </c>
      <c r="F66" s="39">
        <v>101.50217742330088</v>
      </c>
      <c r="G66" s="40"/>
      <c r="H66" s="152">
        <v>23.706</v>
      </c>
      <c r="I66" s="153">
        <v>22.027</v>
      </c>
      <c r="J66" s="153">
        <v>27.711</v>
      </c>
      <c r="K66" s="41">
        <v>125.80469423888863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53943</v>
      </c>
      <c r="D68" s="30">
        <v>56100</v>
      </c>
      <c r="E68" s="30">
        <v>56000</v>
      </c>
      <c r="F68" s="31"/>
      <c r="G68" s="31"/>
      <c r="H68" s="151">
        <v>105.757</v>
      </c>
      <c r="I68" s="151">
        <v>118.6</v>
      </c>
      <c r="J68" s="151">
        <v>115</v>
      </c>
      <c r="K68" s="32"/>
    </row>
    <row r="69" spans="1:11" s="33" customFormat="1" ht="11.25" customHeight="1">
      <c r="A69" s="35" t="s">
        <v>53</v>
      </c>
      <c r="B69" s="29"/>
      <c r="C69" s="30">
        <v>769</v>
      </c>
      <c r="D69" s="30">
        <v>830</v>
      </c>
      <c r="E69" s="30">
        <v>800</v>
      </c>
      <c r="F69" s="31"/>
      <c r="G69" s="31"/>
      <c r="H69" s="151">
        <v>1.264</v>
      </c>
      <c r="I69" s="151">
        <v>1.6</v>
      </c>
      <c r="J69" s="151">
        <v>1.5</v>
      </c>
      <c r="K69" s="32"/>
    </row>
    <row r="70" spans="1:11" s="42" customFormat="1" ht="11.25" customHeight="1">
      <c r="A70" s="36" t="s">
        <v>54</v>
      </c>
      <c r="B70" s="37"/>
      <c r="C70" s="38">
        <v>54712</v>
      </c>
      <c r="D70" s="38">
        <v>56930</v>
      </c>
      <c r="E70" s="38">
        <v>56800</v>
      </c>
      <c r="F70" s="39">
        <v>99.77164939399262</v>
      </c>
      <c r="G70" s="40"/>
      <c r="H70" s="152">
        <v>107.021</v>
      </c>
      <c r="I70" s="153">
        <v>120.19999999999999</v>
      </c>
      <c r="J70" s="153">
        <v>116.5</v>
      </c>
      <c r="K70" s="41">
        <v>96.92179700499169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9905</v>
      </c>
      <c r="D72" s="30">
        <v>8575</v>
      </c>
      <c r="E72" s="30">
        <v>8816</v>
      </c>
      <c r="F72" s="31"/>
      <c r="G72" s="31"/>
      <c r="H72" s="151">
        <v>3.604</v>
      </c>
      <c r="I72" s="151">
        <v>14.275</v>
      </c>
      <c r="J72" s="151">
        <v>15.929</v>
      </c>
      <c r="K72" s="32"/>
    </row>
    <row r="73" spans="1:11" s="33" customFormat="1" ht="11.25" customHeight="1">
      <c r="A73" s="35" t="s">
        <v>56</v>
      </c>
      <c r="B73" s="29"/>
      <c r="C73" s="30">
        <v>7756</v>
      </c>
      <c r="D73" s="30">
        <v>9262</v>
      </c>
      <c r="E73" s="30">
        <v>9262</v>
      </c>
      <c r="F73" s="31"/>
      <c r="G73" s="31"/>
      <c r="H73" s="151">
        <v>16.547</v>
      </c>
      <c r="I73" s="151">
        <v>27.54</v>
      </c>
      <c r="J73" s="151">
        <v>27.54</v>
      </c>
      <c r="K73" s="32"/>
    </row>
    <row r="74" spans="1:11" s="33" customFormat="1" ht="11.25" customHeight="1">
      <c r="A74" s="35" t="s">
        <v>57</v>
      </c>
      <c r="B74" s="29"/>
      <c r="C74" s="30">
        <v>10904</v>
      </c>
      <c r="D74" s="30">
        <v>14470</v>
      </c>
      <c r="E74" s="30">
        <v>14470</v>
      </c>
      <c r="F74" s="31"/>
      <c r="G74" s="31"/>
      <c r="H74" s="151">
        <v>17.36</v>
      </c>
      <c r="I74" s="151">
        <v>19.245</v>
      </c>
      <c r="J74" s="151">
        <v>25.03</v>
      </c>
      <c r="K74" s="32"/>
    </row>
    <row r="75" spans="1:11" s="33" customFormat="1" ht="11.25" customHeight="1">
      <c r="A75" s="35" t="s">
        <v>58</v>
      </c>
      <c r="B75" s="29"/>
      <c r="C75" s="30">
        <v>46961</v>
      </c>
      <c r="D75" s="30">
        <v>44356</v>
      </c>
      <c r="E75" s="30">
        <v>44320</v>
      </c>
      <c r="F75" s="31"/>
      <c r="G75" s="31"/>
      <c r="H75" s="151">
        <v>51.263</v>
      </c>
      <c r="I75" s="151">
        <v>85.118</v>
      </c>
      <c r="J75" s="151">
        <v>65.501</v>
      </c>
      <c r="K75" s="32"/>
    </row>
    <row r="76" spans="1:11" s="33" customFormat="1" ht="11.25" customHeight="1">
      <c r="A76" s="35" t="s">
        <v>59</v>
      </c>
      <c r="B76" s="29"/>
      <c r="C76" s="30">
        <v>1130</v>
      </c>
      <c r="D76" s="30">
        <v>1380</v>
      </c>
      <c r="E76" s="30">
        <v>1380</v>
      </c>
      <c r="F76" s="31"/>
      <c r="G76" s="31"/>
      <c r="H76" s="151">
        <v>4.089</v>
      </c>
      <c r="I76" s="151">
        <v>5.35</v>
      </c>
      <c r="J76" s="151">
        <v>5.35</v>
      </c>
      <c r="K76" s="32"/>
    </row>
    <row r="77" spans="1:11" s="33" customFormat="1" ht="11.25" customHeight="1">
      <c r="A77" s="35" t="s">
        <v>60</v>
      </c>
      <c r="B77" s="29"/>
      <c r="C77" s="30">
        <v>7177</v>
      </c>
      <c r="D77" s="30">
        <v>7545</v>
      </c>
      <c r="E77" s="30">
        <v>7543</v>
      </c>
      <c r="F77" s="31"/>
      <c r="G77" s="31"/>
      <c r="H77" s="151">
        <v>11.996</v>
      </c>
      <c r="I77" s="151">
        <v>16.851</v>
      </c>
      <c r="J77" s="151">
        <v>20.532</v>
      </c>
      <c r="K77" s="32"/>
    </row>
    <row r="78" spans="1:11" s="33" customFormat="1" ht="11.25" customHeight="1">
      <c r="A78" s="35" t="s">
        <v>61</v>
      </c>
      <c r="B78" s="29"/>
      <c r="C78" s="30">
        <v>13846</v>
      </c>
      <c r="D78" s="30">
        <v>12700</v>
      </c>
      <c r="E78" s="30">
        <v>12700</v>
      </c>
      <c r="F78" s="31"/>
      <c r="G78" s="31"/>
      <c r="H78" s="151">
        <v>23.839</v>
      </c>
      <c r="I78" s="151">
        <v>33.472</v>
      </c>
      <c r="J78" s="151">
        <v>31.42</v>
      </c>
      <c r="K78" s="32"/>
    </row>
    <row r="79" spans="1:11" s="33" customFormat="1" ht="11.25" customHeight="1">
      <c r="A79" s="35" t="s">
        <v>62</v>
      </c>
      <c r="B79" s="29"/>
      <c r="C79" s="30">
        <v>15777</v>
      </c>
      <c r="D79" s="30">
        <v>16055</v>
      </c>
      <c r="E79" s="30">
        <v>22551</v>
      </c>
      <c r="F79" s="31"/>
      <c r="G79" s="31"/>
      <c r="H79" s="151">
        <v>35.017</v>
      </c>
      <c r="I79" s="151">
        <v>49.102</v>
      </c>
      <c r="J79" s="151">
        <v>65.286</v>
      </c>
      <c r="K79" s="32"/>
    </row>
    <row r="80" spans="1:11" s="42" customFormat="1" ht="11.25" customHeight="1">
      <c r="A80" s="43" t="s">
        <v>63</v>
      </c>
      <c r="B80" s="37"/>
      <c r="C80" s="38">
        <v>113456</v>
      </c>
      <c r="D80" s="38">
        <v>114343</v>
      </c>
      <c r="E80" s="38">
        <v>121042</v>
      </c>
      <c r="F80" s="39">
        <v>105.85868833247335</v>
      </c>
      <c r="G80" s="40"/>
      <c r="H80" s="152">
        <v>163.71499999999997</v>
      </c>
      <c r="I80" s="153">
        <v>250.953</v>
      </c>
      <c r="J80" s="153">
        <v>256.588</v>
      </c>
      <c r="K80" s="41">
        <v>102.24544038126662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121</v>
      </c>
      <c r="D82" s="30">
        <v>121</v>
      </c>
      <c r="E82" s="30">
        <v>121</v>
      </c>
      <c r="F82" s="31"/>
      <c r="G82" s="31"/>
      <c r="H82" s="151">
        <v>0.19</v>
      </c>
      <c r="I82" s="151">
        <v>0.19</v>
      </c>
      <c r="J82" s="151">
        <v>0.19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51">
        <v>0.051</v>
      </c>
      <c r="I83" s="151">
        <v>0.051</v>
      </c>
      <c r="J83" s="151">
        <v>0.05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171</v>
      </c>
      <c r="F84" s="39">
        <v>100</v>
      </c>
      <c r="G84" s="40"/>
      <c r="H84" s="152">
        <v>0.241</v>
      </c>
      <c r="I84" s="153">
        <v>0.241</v>
      </c>
      <c r="J84" s="153">
        <v>0.24</v>
      </c>
      <c r="K84" s="41">
        <v>99.5850622406639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2563195</v>
      </c>
      <c r="D87" s="53">
        <v>2597569</v>
      </c>
      <c r="E87" s="53">
        <v>2580220</v>
      </c>
      <c r="F87" s="54">
        <f>IF(D87&gt;0,100*E87/D87,0)</f>
        <v>99.33210628861062</v>
      </c>
      <c r="G87" s="40"/>
      <c r="H87" s="156">
        <v>9176.159000000001</v>
      </c>
      <c r="I87" s="157">
        <v>5939.60975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2018-04-04T09:18:12Z</cp:lastPrinted>
  <dcterms:created xsi:type="dcterms:W3CDTF">2018-03-28T08:10:03Z</dcterms:created>
  <dcterms:modified xsi:type="dcterms:W3CDTF">2018-04-13T12:12:44Z</dcterms:modified>
  <cp:category/>
  <cp:version/>
  <cp:contentType/>
  <cp:contentStatus/>
</cp:coreProperties>
</file>